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oatenc1\Downloads\"/>
    </mc:Choice>
  </mc:AlternateContent>
  <xr:revisionPtr revIDLastSave="0" documentId="13_ncr:1_{15F784F7-64DC-494B-9FE5-E35D828E5DF1}" xr6:coauthVersionLast="47" xr6:coauthVersionMax="47" xr10:uidLastSave="{00000000-0000-0000-0000-000000000000}"/>
  <bookViews>
    <workbookView xWindow="-57720" yWindow="-120" windowWidth="29040" windowHeight="15720" activeTab="2" xr2:uid="{00000000-000D-0000-FFFF-FFFF00000000}"/>
  </bookViews>
  <sheets>
    <sheet name="Data" sheetId="1" r:id="rId1"/>
    <sheet name="Summary" sheetId="4" r:id="rId2"/>
    <sheet name="Dashboard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1" l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A2" i="4" a="1"/>
  <c r="A2" i="4" l="1"/>
  <c r="D2" i="4" s="1"/>
  <c r="H5" i="4"/>
  <c r="H6" i="4"/>
  <c r="H7" i="4"/>
  <c r="H4" i="4"/>
  <c r="H3" i="4"/>
  <c r="F5" i="4"/>
  <c r="F4" i="4"/>
  <c r="C7" i="4"/>
  <c r="D5" i="4"/>
  <c r="F3" i="4"/>
  <c r="E4" i="4"/>
  <c r="D7" i="4"/>
  <c r="E3" i="4"/>
  <c r="C2" i="4"/>
  <c r="D6" i="4"/>
  <c r="C6" i="4"/>
  <c r="D4" i="4"/>
  <c r="E2" i="4"/>
  <c r="D3" i="4"/>
  <c r="C4" i="4"/>
  <c r="E6" i="4"/>
  <c r="F6" i="4"/>
  <c r="C5" i="4"/>
  <c r="E7" i="4"/>
  <c r="C3" i="4"/>
  <c r="F7" i="4"/>
  <c r="E5" i="4"/>
  <c r="B3" i="4"/>
  <c r="B7" i="4"/>
  <c r="B6" i="4"/>
  <c r="B4" i="4"/>
  <c r="B5" i="4"/>
  <c r="G5" i="4" l="1"/>
  <c r="B8" i="6"/>
  <c r="B2" i="4"/>
  <c r="G7" i="4"/>
  <c r="G3" i="4"/>
  <c r="G4" i="4"/>
  <c r="G6" i="4"/>
  <c r="B7" i="6"/>
  <c r="F2" i="4"/>
  <c r="B9" i="6" s="1"/>
  <c r="H2" i="4"/>
  <c r="G2" i="4" l="1"/>
  <c r="B4" i="6" s="1"/>
  <c r="B6" i="6"/>
  <c r="B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<sst xmlns="http://schemas.openxmlformats.org/spreadsheetml/2006/main" count="1114" uniqueCount="329">
  <si>
    <t>ID</t>
  </si>
  <si>
    <t>Client</t>
  </si>
  <si>
    <t>Email</t>
  </si>
  <si>
    <t>Service</t>
  </si>
  <si>
    <t>Start Date</t>
  </si>
  <si>
    <t>Start Time</t>
  </si>
  <si>
    <t>End Date</t>
  </si>
  <si>
    <t>End Time</t>
  </si>
  <si>
    <t>Assigned To</t>
  </si>
  <si>
    <t>Status</t>
  </si>
  <si>
    <t>ResponseTimeMin</t>
  </si>
  <si>
    <t>Location</t>
  </si>
  <si>
    <t>Notes</t>
  </si>
  <si>
    <t>Olivia Smith</t>
  </si>
  <si>
    <t>Emma Williams</t>
  </si>
  <si>
    <t>Liam Smith</t>
  </si>
  <si>
    <t>Jackson Clark</t>
  </si>
  <si>
    <t>Aria Moore</t>
  </si>
  <si>
    <t>Isabella Smith</t>
  </si>
  <si>
    <t>Isabella Jones</t>
  </si>
  <si>
    <t>Noah Hernandez</t>
  </si>
  <si>
    <t>James Martinez</t>
  </si>
  <si>
    <t>Aria Williams</t>
  </si>
  <si>
    <t>Mia Clark</t>
  </si>
  <si>
    <t>Noah Johnson</t>
  </si>
  <si>
    <t>Olivia Hernandez</t>
  </si>
  <si>
    <t>Sophia Thomas</t>
  </si>
  <si>
    <t>Isabella Brown</t>
  </si>
  <si>
    <t>Sophia Martin</t>
  </si>
  <si>
    <t>Aria Davis</t>
  </si>
  <si>
    <t>Liam Anderson</t>
  </si>
  <si>
    <t>Mason White</t>
  </si>
  <si>
    <t>Ella Hernandez</t>
  </si>
  <si>
    <t>Emma Davis</t>
  </si>
  <si>
    <t>Charlotte Hernandez</t>
  </si>
  <si>
    <t>Jackson Lee</t>
  </si>
  <si>
    <t>Emma Garcia</t>
  </si>
  <si>
    <t>Harper Hernandez</t>
  </si>
  <si>
    <t>Olivia Thompson</t>
  </si>
  <si>
    <t>Mia Moore</t>
  </si>
  <si>
    <t>Jackson Garcia</t>
  </si>
  <si>
    <t>Aria Perez</t>
  </si>
  <si>
    <t>Ella Smith</t>
  </si>
  <si>
    <t>Ethan Johnson</t>
  </si>
  <si>
    <t>Noah Lee</t>
  </si>
  <si>
    <t>Emma Lee</t>
  </si>
  <si>
    <t>James Moore</t>
  </si>
  <si>
    <t>Mason Taylor</t>
  </si>
  <si>
    <t>Amelia Martin</t>
  </si>
  <si>
    <t>Noah Anderson</t>
  </si>
  <si>
    <t>Ethan White</t>
  </si>
  <si>
    <t>Ethan Brown</t>
  </si>
  <si>
    <t>Jackson Davis</t>
  </si>
  <si>
    <t>Aria Jones</t>
  </si>
  <si>
    <t>Evelyn Miller</t>
  </si>
  <si>
    <t>Evelyn Thomas</t>
  </si>
  <si>
    <t>Olivia Johnson</t>
  </si>
  <si>
    <t>Olivia Davis</t>
  </si>
  <si>
    <t>Logan Jones</t>
  </si>
  <si>
    <t>Logan Davis</t>
  </si>
  <si>
    <t>Sophia Moore</t>
  </si>
  <si>
    <t>Harper Johnson</t>
  </si>
  <si>
    <t>Isabella Martin</t>
  </si>
  <si>
    <t>Aria Lee</t>
  </si>
  <si>
    <t>Mason Johnson</t>
  </si>
  <si>
    <t>Liam White</t>
  </si>
  <si>
    <t>Sophia Johnson</t>
  </si>
  <si>
    <t>James Brown</t>
  </si>
  <si>
    <t>Charlotte Davis</t>
  </si>
  <si>
    <t>Evelyn White</t>
  </si>
  <si>
    <t>Lucas Davis</t>
  </si>
  <si>
    <t>Logan Anderson</t>
  </si>
  <si>
    <t>James White</t>
  </si>
  <si>
    <t>Mason Perez</t>
  </si>
  <si>
    <t>Ethan Thomas</t>
  </si>
  <si>
    <t>Aria Taylor</t>
  </si>
  <si>
    <t>Mia Williams</t>
  </si>
  <si>
    <t>James Miller</t>
  </si>
  <si>
    <t>Isabella Johnson</t>
  </si>
  <si>
    <t>Isabella Garcia</t>
  </si>
  <si>
    <t>Evelyn Thompson</t>
  </si>
  <si>
    <t>Aria Johnson</t>
  </si>
  <si>
    <t>Emma Moore</t>
  </si>
  <si>
    <t>Amelia Johnson</t>
  </si>
  <si>
    <t>Ethan Williams</t>
  </si>
  <si>
    <t>James Jones</t>
  </si>
  <si>
    <t>Evelyn Smith</t>
  </si>
  <si>
    <t>Evelyn Davis</t>
  </si>
  <si>
    <t>Amelia Taylor</t>
  </si>
  <si>
    <t>Mason Hernandez</t>
  </si>
  <si>
    <t>Isabella Thomas</t>
  </si>
  <si>
    <t>Lucas Smith</t>
  </si>
  <si>
    <t>Charlotte Martinez</t>
  </si>
  <si>
    <t>Amelia Anderson</t>
  </si>
  <si>
    <t>Lucas Clark</t>
  </si>
  <si>
    <t>Mia Perez</t>
  </si>
  <si>
    <t>Harper Taylor</t>
  </si>
  <si>
    <t>Harper Garcia</t>
  </si>
  <si>
    <t>Ava Taylor</t>
  </si>
  <si>
    <t>Charlotte Clark</t>
  </si>
  <si>
    <t>Mia Davis</t>
  </si>
  <si>
    <t>Ethan Lee</t>
  </si>
  <si>
    <t>Charlotte Miller</t>
  </si>
  <si>
    <t>Ethan Jones</t>
  </si>
  <si>
    <t>Sophia Perez</t>
  </si>
  <si>
    <t>Jackson Thompson</t>
  </si>
  <si>
    <t>Aria Martin</t>
  </si>
  <si>
    <t>Logan Martinez</t>
  </si>
  <si>
    <t>Ethan Martinez</t>
  </si>
  <si>
    <t>Emma Jones</t>
  </si>
  <si>
    <t>Mason Brown</t>
  </si>
  <si>
    <t>Evelyn Johnson</t>
  </si>
  <si>
    <t>Mia Hernandez</t>
  </si>
  <si>
    <t>Aria Clark</t>
  </si>
  <si>
    <t>Isabella Moore</t>
  </si>
  <si>
    <t>Lucas Hernandez</t>
  </si>
  <si>
    <t>James Thompson</t>
  </si>
  <si>
    <t>Noah Moore</t>
  </si>
  <si>
    <t>Isabella Hernandez</t>
  </si>
  <si>
    <t>Lucas Anderson</t>
  </si>
  <si>
    <t>olivia.smith@example.com</t>
  </si>
  <si>
    <t>emma.williams@example.com</t>
  </si>
  <si>
    <t>liam.smith@example.com</t>
  </si>
  <si>
    <t>jackson.clark@example.com</t>
  </si>
  <si>
    <t>aria.moore@example.com</t>
  </si>
  <si>
    <t>isabella.smith@example.com</t>
  </si>
  <si>
    <t>isabella.jones@example.com</t>
  </si>
  <si>
    <t>noah.hernandez@example.com</t>
  </si>
  <si>
    <t>james.martinez@example.com</t>
  </si>
  <si>
    <t>aria.williams@example.com</t>
  </si>
  <si>
    <t>mia.clark@example.com</t>
  </si>
  <si>
    <t>noah.johnson@example.com</t>
  </si>
  <si>
    <t>olivia.hernandez@example.com</t>
  </si>
  <si>
    <t>sophia.thomas@example.com</t>
  </si>
  <si>
    <t>isabella.brown@example.com</t>
  </si>
  <si>
    <t>sophia.martin@example.com</t>
  </si>
  <si>
    <t>aria.davis@example.com</t>
  </si>
  <si>
    <t>liam.anderson@example.com</t>
  </si>
  <si>
    <t>mason.white@example.com</t>
  </si>
  <si>
    <t>ella.hernandez@example.com</t>
  </si>
  <si>
    <t>emma.davis@example.com</t>
  </si>
  <si>
    <t>charlotte.hernandez@example.com</t>
  </si>
  <si>
    <t>jackson.lee@example.com</t>
  </si>
  <si>
    <t>emma.garcia@example.com</t>
  </si>
  <si>
    <t>harper.hernandez@example.com</t>
  </si>
  <si>
    <t>olivia.thompson@example.com</t>
  </si>
  <si>
    <t>mia.moore@example.com</t>
  </si>
  <si>
    <t>jackson.garcia@example.com</t>
  </si>
  <si>
    <t>aria.perez@example.com</t>
  </si>
  <si>
    <t>ella.smith@example.com</t>
  </si>
  <si>
    <t>ethan.johnson@example.com</t>
  </si>
  <si>
    <t>noah.lee@example.com</t>
  </si>
  <si>
    <t>emma.lee@example.com</t>
  </si>
  <si>
    <t>james.moore@example.com</t>
  </si>
  <si>
    <t>mason.taylor@example.com</t>
  </si>
  <si>
    <t>amelia.martin@example.com</t>
  </si>
  <si>
    <t>noah.anderson@example.com</t>
  </si>
  <si>
    <t>ethan.white@example.com</t>
  </si>
  <si>
    <t>ethan.brown@example.com</t>
  </si>
  <si>
    <t>jackson.davis@example.com</t>
  </si>
  <si>
    <t>aria.jones@example.com</t>
  </si>
  <si>
    <t>evelyn.miller@example.com</t>
  </si>
  <si>
    <t>evelyn.thomas@example.com</t>
  </si>
  <si>
    <t>olivia.johnson@example.com</t>
  </si>
  <si>
    <t>olivia.davis@example.com</t>
  </si>
  <si>
    <t>logan.jones@example.com</t>
  </si>
  <si>
    <t>logan.davis@example.com</t>
  </si>
  <si>
    <t>sophia.moore@example.com</t>
  </si>
  <si>
    <t>harper.johnson@example.com</t>
  </si>
  <si>
    <t>isabella.martin@example.com</t>
  </si>
  <si>
    <t>aria.lee@example.com</t>
  </si>
  <si>
    <t>mason.johnson@example.com</t>
  </si>
  <si>
    <t>liam.white@example.com</t>
  </si>
  <si>
    <t>sophia.johnson@example.com</t>
  </si>
  <si>
    <t>james.brown@example.com</t>
  </si>
  <si>
    <t>charlotte.davis@example.com</t>
  </si>
  <si>
    <t>evelyn.white@example.com</t>
  </si>
  <si>
    <t>lucas.davis@example.com</t>
  </si>
  <si>
    <t>logan.anderson@example.com</t>
  </si>
  <si>
    <t>james.white@example.com</t>
  </si>
  <si>
    <t>mason.perez@example.com</t>
  </si>
  <si>
    <t>ethan.thomas@example.com</t>
  </si>
  <si>
    <t>aria.taylor@example.com</t>
  </si>
  <si>
    <t>mia.williams@example.com</t>
  </si>
  <si>
    <t>james.miller@example.com</t>
  </si>
  <si>
    <t>isabella.johnson@example.com</t>
  </si>
  <si>
    <t>isabella.garcia@example.com</t>
  </si>
  <si>
    <t>evelyn.thompson@example.com</t>
  </si>
  <si>
    <t>aria.johnson@example.com</t>
  </si>
  <si>
    <t>emma.moore@example.com</t>
  </si>
  <si>
    <t>amelia.johnson@example.com</t>
  </si>
  <si>
    <t>ethan.williams@example.com</t>
  </si>
  <si>
    <t>james.jones@example.com</t>
  </si>
  <si>
    <t>evelyn.smith@example.com</t>
  </si>
  <si>
    <t>evelyn.davis@example.com</t>
  </si>
  <si>
    <t>amelia.taylor@example.com</t>
  </si>
  <si>
    <t>mason.hernandez@example.com</t>
  </si>
  <si>
    <t>isabella.thomas@example.com</t>
  </si>
  <si>
    <t>lucas.smith@example.com</t>
  </si>
  <si>
    <t>charlotte.martinez@example.com</t>
  </si>
  <si>
    <t>amelia.anderson@example.com</t>
  </si>
  <si>
    <t>lucas.clark@example.com</t>
  </si>
  <si>
    <t>mia.perez@example.com</t>
  </si>
  <si>
    <t>harper.taylor@example.com</t>
  </si>
  <si>
    <t>harper.garcia@example.com</t>
  </si>
  <si>
    <t>ava.taylor@example.com</t>
  </si>
  <si>
    <t>charlotte.clark@example.com</t>
  </si>
  <si>
    <t>mia.davis@example.com</t>
  </si>
  <si>
    <t>ethan.lee@example.com</t>
  </si>
  <si>
    <t>charlotte.miller@example.com</t>
  </si>
  <si>
    <t>ethan.jones@example.com</t>
  </si>
  <si>
    <t>sophia.perez@example.com</t>
  </si>
  <si>
    <t>jackson.thompson@example.com</t>
  </si>
  <si>
    <t>aria.martin@example.com</t>
  </si>
  <si>
    <t>logan.martinez@example.com</t>
  </si>
  <si>
    <t>ethan.martinez@example.com</t>
  </si>
  <si>
    <t>emma.jones@example.com</t>
  </si>
  <si>
    <t>mason.brown@example.com</t>
  </si>
  <si>
    <t>evelyn.johnson@example.com</t>
  </si>
  <si>
    <t>mia.hernandez@example.com</t>
  </si>
  <si>
    <t>aria.clark@example.com</t>
  </si>
  <si>
    <t>isabella.moore@example.com</t>
  </si>
  <si>
    <t>lucas.hernandez@example.com</t>
  </si>
  <si>
    <t>james.thompson@example.com</t>
  </si>
  <si>
    <t>noah.moore@example.com</t>
  </si>
  <si>
    <t>isabella.hernandez@example.com</t>
  </si>
  <si>
    <t>lucas.anderson@example.com</t>
  </si>
  <si>
    <t>Transcript Request</t>
  </si>
  <si>
    <t>Registration Help</t>
  </si>
  <si>
    <t>Advising</t>
  </si>
  <si>
    <t>Lab Access</t>
  </si>
  <si>
    <t>IT Setup</t>
  </si>
  <si>
    <t>Room Booking</t>
  </si>
  <si>
    <t>Financial Aid Help</t>
  </si>
  <si>
    <t>Event Support</t>
  </si>
  <si>
    <t>11:00:00</t>
  </si>
  <si>
    <t>14:15:00</t>
  </si>
  <si>
    <t>12:45:00</t>
  </si>
  <si>
    <t>13:15:00</t>
  </si>
  <si>
    <t>13:00:00</t>
  </si>
  <si>
    <t>10:45:00</t>
  </si>
  <si>
    <t>12:30:00</t>
  </si>
  <si>
    <t>16:45:00</t>
  </si>
  <si>
    <t>12:15:00</t>
  </si>
  <si>
    <t>15:30:00</t>
  </si>
  <si>
    <t>09:45:00</t>
  </si>
  <si>
    <t>11:15:00</t>
  </si>
  <si>
    <t>09:15:00</t>
  </si>
  <si>
    <t>15:15:00</t>
  </si>
  <si>
    <t>09:30:00</t>
  </si>
  <si>
    <t>16:00:00</t>
  </si>
  <si>
    <t>15:00:00</t>
  </si>
  <si>
    <t>10:00:00</t>
  </si>
  <si>
    <t>15:45:00</t>
  </si>
  <si>
    <t>08:00:00</t>
  </si>
  <si>
    <t>16:30:00</t>
  </si>
  <si>
    <t>14:00:00</t>
  </si>
  <si>
    <t>13:45:00</t>
  </si>
  <si>
    <t>10:15:00</t>
  </si>
  <si>
    <t>08:15:00</t>
  </si>
  <si>
    <t>13:30:00</t>
  </si>
  <si>
    <t>10:30:00</t>
  </si>
  <si>
    <t>08:45:00</t>
  </si>
  <si>
    <t>11:30:00</t>
  </si>
  <si>
    <t>09:00:00</t>
  </si>
  <si>
    <t>14:30:00</t>
  </si>
  <si>
    <t>14:45:00</t>
  </si>
  <si>
    <t>12:00:00</t>
  </si>
  <si>
    <t>11:45:00</t>
  </si>
  <si>
    <t>08:30:00</t>
  </si>
  <si>
    <t>16:15:00</t>
  </si>
  <si>
    <t>18:15:00</t>
  </si>
  <si>
    <t>17:15:00</t>
  </si>
  <si>
    <t>14:35:00</t>
  </si>
  <si>
    <t>17:00:00</t>
  </si>
  <si>
    <t>18:00:00</t>
  </si>
  <si>
    <t>13:50:00</t>
  </si>
  <si>
    <t>14:20:00</t>
  </si>
  <si>
    <t>11:50:00</t>
  </si>
  <si>
    <t>10:20:00</t>
  </si>
  <si>
    <t>09:05:00</t>
  </si>
  <si>
    <t>15:20:00</t>
  </si>
  <si>
    <t>11:05:00</t>
  </si>
  <si>
    <t>09:35:00</t>
  </si>
  <si>
    <t>14:05:00</t>
  </si>
  <si>
    <t>12:50:00</t>
  </si>
  <si>
    <t>09:50:00</t>
  </si>
  <si>
    <t>16:05:00</t>
  </si>
  <si>
    <t>16:35:00</t>
  </si>
  <si>
    <t>17:30:00</t>
  </si>
  <si>
    <t>17:45:00</t>
  </si>
  <si>
    <t>T. Perez</t>
  </si>
  <si>
    <t>S. Brown</t>
  </si>
  <si>
    <t>K. Lee</t>
  </si>
  <si>
    <t>L. Carter</t>
  </si>
  <si>
    <t>M. Johnson</t>
  </si>
  <si>
    <t>Daijahnah White</t>
  </si>
  <si>
    <t>Pending</t>
  </si>
  <si>
    <t>Completed</t>
  </si>
  <si>
    <t>Scheduled</t>
  </si>
  <si>
    <t>No-Show</t>
  </si>
  <si>
    <t>Cancelled</t>
  </si>
  <si>
    <t>Office 204</t>
  </si>
  <si>
    <t>Main Desk</t>
  </si>
  <si>
    <t>Phone</t>
  </si>
  <si>
    <t>Zoom</t>
  </si>
  <si>
    <t>Office 101</t>
  </si>
  <si>
    <t>Lab 3</t>
  </si>
  <si>
    <t>Awaiting client reply</t>
  </si>
  <si>
    <t>Pending confirmation</t>
  </si>
  <si>
    <t>No response, follow-up needed</t>
  </si>
  <si>
    <t>Cancelled by client</t>
  </si>
  <si>
    <t>Scheduling conflict</t>
  </si>
  <si>
    <t>Confirmed via email</t>
  </si>
  <si>
    <t>Charles Boateng</t>
  </si>
  <si>
    <t>charles.boateng@example.com</t>
  </si>
  <si>
    <t>James Boateng</t>
  </si>
  <si>
    <t>Staff</t>
  </si>
  <si>
    <t>Total Appts</t>
  </si>
  <si>
    <t>Total Minutes</t>
  </si>
  <si>
    <t>Scheduling &amp; Workflow Dashboard</t>
  </si>
  <si>
    <t>Total Appointments</t>
  </si>
  <si>
    <t>Completed Appointments</t>
  </si>
  <si>
    <t>Pending Appointments</t>
  </si>
  <si>
    <t>Scheduled Appointments</t>
  </si>
  <si>
    <t>No-Show Appointments</t>
  </si>
  <si>
    <t>Cancelled Appointments</t>
  </si>
  <si>
    <t>james.gyakie@example.com</t>
  </si>
  <si>
    <t>Kay Jay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</si>
</sst>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8">
    <xf numFmtId="0" fontId="0" fillId="0" borderId="0" xfId="0"/>
    <xf numFmtId="164" fontId="0" fillId="0" borderId="0" xfId="0" applyNumberFormat="1"/>
    <xf numFmtId="0" fontId="2" fillId="0" borderId="0" xfId="1"/>
    <xf numFmtId="0" fontId="1" fillId="0" borderId="1" xfId="0" applyFont="1" applyBorder="1" applyAlignment="1">
      <alignment horizontal="center" vertical="top"/>
    </xf>
    <xf numFmtId="0" fontId="1" fillId="0" borderId="0" xfId="0" applyFont="1"/>
    <xf numFmtId="0" fontId="0" fillId="0" borderId="0" xfId="0" applyAlignment="1">
      <alignment vertical="center" wrapText="1"/>
    </xf>
    <xf numFmtId="21" fontId="0" fillId="0" borderId="0" xfId="0" applyNumberFormat="1"/>
    <xf numFmtId="0" fontId="1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7">
    <dxf>
      <numFmt numFmtId="0" formatCode="General"/>
    </dxf>
    <dxf>
      <numFmt numFmtId="26" formatCode="h:mm:ss"/>
    </dxf>
    <dxf>
      <numFmt numFmtId="164" formatCode="yyyy\-mm\-dd"/>
    </dxf>
    <dxf>
      <numFmt numFmtId="164" formatCode="yyyy\-mm\-dd"/>
    </dxf>
    <dxf>
      <border outline="0">
        <top style="thin">
          <color auto="1"/>
        </top>
      </border>
    </dxf>
    <dxf>
      <border outline="0">
        <bottom style="thin">
          <color auto="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alignment horizontal="center" vertical="top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5.2692038495188102E-2"/>
          <c:y val="0.12836185351843921"/>
          <c:w val="0.90286351706036749"/>
          <c:h val="0.685501072395094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Summary!$B$1</c:f>
              <c:strCache>
                <c:ptCount val="1"/>
                <c:pt idx="0">
                  <c:v>Completed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Summary!$A$2:$A$7</c:f>
              <c:strCache>
                <c:ptCount val="6"/>
                <c:pt idx="0">
                  <c:v>Daijahnah White</c:v>
                </c:pt>
                <c:pt idx="1">
                  <c:v>K. Lee</c:v>
                </c:pt>
                <c:pt idx="2">
                  <c:v>L. Carter</c:v>
                </c:pt>
                <c:pt idx="3">
                  <c:v>M. Johnson</c:v>
                </c:pt>
                <c:pt idx="4">
                  <c:v>S. Brown</c:v>
                </c:pt>
                <c:pt idx="5">
                  <c:v>T. Perez</c:v>
                </c:pt>
              </c:strCache>
            </c:strRef>
          </c:cat>
          <c:val>
            <c:numRef>
              <c:f>Summary!$B$2:$B$7</c:f>
              <c:numCache>
                <c:formatCode>General</c:formatCode>
                <c:ptCount val="6"/>
                <c:pt idx="0">
                  <c:v>12</c:v>
                </c:pt>
                <c:pt idx="1">
                  <c:v>5</c:v>
                </c:pt>
                <c:pt idx="2">
                  <c:v>7</c:v>
                </c:pt>
                <c:pt idx="3">
                  <c:v>10</c:v>
                </c:pt>
                <c:pt idx="4">
                  <c:v>15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C1-4F96-BDC1-802F381679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29230640"/>
        <c:axId val="1229225360"/>
      </c:barChart>
      <c:catAx>
        <c:axId val="122923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225360"/>
        <c:crosses val="autoZero"/>
        <c:auto val="1"/>
        <c:lblAlgn val="ctr"/>
        <c:lblOffset val="100"/>
        <c:noMultiLvlLbl val="0"/>
      </c:catAx>
      <c:valAx>
        <c:axId val="122922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2923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Appointment Status Breakdown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pieChart>
        <c:varyColors val="1"/>
        <c:ser>
          <c:idx val="0"/>
          <c:order val="0"/>
          <c:tx>
            <c:v>Status Breakdown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A1C-4C5E-BDB5-F319F6CB299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A1C-4C5E-BDB5-F319F6CB299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A1C-4C5E-BDB5-F319F6CB299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A1C-4C5E-BDB5-F319F6CB299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A1C-4C5E-BDB5-F319F6CB299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Dashboard!$A$5:$A$9</c:f>
              <c:strCache>
                <c:ptCount val="5"/>
                <c:pt idx="0">
                  <c:v>Completed Appointments</c:v>
                </c:pt>
                <c:pt idx="1">
                  <c:v>Scheduled Appointments</c:v>
                </c:pt>
                <c:pt idx="2">
                  <c:v>No-Show Appointments</c:v>
                </c:pt>
                <c:pt idx="3">
                  <c:v>Cancelled Appointments</c:v>
                </c:pt>
                <c:pt idx="4">
                  <c:v>Pending Appointments</c:v>
                </c:pt>
              </c:strCache>
            </c:strRef>
          </c:cat>
          <c:val>
            <c:numRef>
              <c:f>Dashboard!$B$5:$B$9</c:f>
              <c:numCache>
                <c:formatCode>General</c:formatCode>
                <c:ptCount val="5"/>
                <c:pt idx="0">
                  <c:v>63</c:v>
                </c:pt>
                <c:pt idx="1">
                  <c:v>91</c:v>
                </c:pt>
                <c:pt idx="2">
                  <c:v>40</c:v>
                </c:pt>
                <c:pt idx="3">
                  <c:v>21</c:v>
                </c:pt>
                <c:pt idx="4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C2E-4F5E-96C7-BE4C3C2983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180975</xdr:colOff>
      <xdr:row>6</xdr:row>
      <xdr:rowOff>9525</xdr:rowOff>
    </xdr:from>
    <xdr:to>
      <xdr:col>26</xdr:col>
      <xdr:colOff>349250</xdr:colOff>
      <xdr:row>32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FC0E2C7-EDD8-B90A-7955-051948336C5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533401</xdr:colOff>
      <xdr:row>6</xdr:row>
      <xdr:rowOff>6350</xdr:rowOff>
    </xdr:from>
    <xdr:to>
      <xdr:col>14</xdr:col>
      <xdr:colOff>323850</xdr:colOff>
      <xdr:row>32</xdr:row>
      <xdr:rowOff>38099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5382AE87-9B5A-6F98-012B-601A48725F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5035B47-4C79-482D-A139-C6A6B10C6049}" name="DataTable" displayName="DataTable" ref="A1:M130" totalsRowShown="0" headerRowDxfId="6" headerRowBorderDxfId="5" tableBorderDxfId="4">
  <autoFilter ref="A1:M130" xr:uid="{35035B47-4C79-482D-A139-C6A6B10C6049}"/>
  <tableColumns count="13">
    <tableColumn id="1" xr3:uid="{6072A678-8495-465B-BB0F-D488746280D5}" name="ID"/>
    <tableColumn id="2" xr3:uid="{168593C7-CA99-4693-A146-1EA9366B72A9}" name="Client"/>
    <tableColumn id="3" xr3:uid="{E7AB1274-DBE0-43CA-928D-28257F339E75}" name="Email"/>
    <tableColumn id="4" xr3:uid="{E8814565-6916-4BB8-AFA0-4D2741543547}" name="Service"/>
    <tableColumn id="5" xr3:uid="{365D109F-71F2-4C38-A272-9DAA7FC7545F}" name="Start Date" dataDxfId="3"/>
    <tableColumn id="6" xr3:uid="{A99D4E44-EDE7-45FF-8F3A-1B616B2290D7}" name="Start Time"/>
    <tableColumn id="7" xr3:uid="{F9EF72C1-21A6-4431-9DCF-478B32808F2C}" name="End Date" dataDxfId="2"/>
    <tableColumn id="8" xr3:uid="{88DF01CB-B8F2-4566-B31B-E7948E8C23E2}" name="End Time" dataDxfId="1"/>
    <tableColumn id="9" xr3:uid="{11AC0ACB-A554-4B52-B9D3-FEB9CE598A01}" name="Assigned To"/>
    <tableColumn id="10" xr3:uid="{20C5814F-6F95-4E83-B62A-95500D7FF7E0}" name="Status"/>
    <tableColumn id="11" xr3:uid="{27FB600B-CED7-491E-9EB6-9B201F590CAA}" name="ResponseTimeMin" dataDxfId="0">
      <calculatedColumnFormula>IF(OR(DataTable[[#This Row],[Start Time]]="",DataTable[[#This Row],[End Time]]=""),"", (DataTable[[#This Row],[End Time]]-DataTable[[#This Row],[Start Time]])*1440)</calculatedColumnFormula>
    </tableColumn>
    <tableColumn id="12" xr3:uid="{11F2C930-085D-4DEC-8A24-6A40583F8CA5}" name="Location"/>
    <tableColumn id="13" xr3:uid="{EC9B9E12-9796-469E-995C-4FDAB4B88DB2}" name="Note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james.gyakie@example.com" TargetMode="External"/><Relationship Id="rId2" Type="http://schemas.openxmlformats.org/officeDocument/2006/relationships/hyperlink" Target="mailto:james.gyakie@example.com" TargetMode="External"/><Relationship Id="rId1" Type="http://schemas.openxmlformats.org/officeDocument/2006/relationships/hyperlink" Target="mailto:james.gyakie@example.com" TargetMode="External"/><Relationship Id="rId5" Type="http://schemas.openxmlformats.org/officeDocument/2006/relationships/table" Target="../tables/table1.xml"/><Relationship Id="rId4" Type="http://schemas.openxmlformats.org/officeDocument/2006/relationships/hyperlink" Target="mailto:james.gyakie@example.com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30"/>
  <sheetViews>
    <sheetView topLeftCell="A109" workbookViewId="0">
      <selection activeCell="L2" sqref="L2"/>
    </sheetView>
  </sheetViews>
  <sheetFormatPr defaultColWidth="8.90625" defaultRowHeight="14.5" x14ac:dyDescent="0.35"/>
  <cols>
    <col min="1" max="1" width="4.6328125" customWidth="1"/>
    <col min="2" max="2" width="18.6328125" bestFit="1" customWidth="1"/>
    <col min="3" max="3" width="32" bestFit="1" customWidth="1"/>
    <col min="4" max="4" width="16.90625" bestFit="1" customWidth="1"/>
    <col min="5" max="5" width="11.1796875" customWidth="1"/>
    <col min="6" max="6" width="11.453125" customWidth="1"/>
    <col min="7" max="7" width="10.36328125" customWidth="1"/>
    <col min="8" max="8" width="10.6328125" customWidth="1"/>
    <col min="9" max="9" width="15.08984375" bestFit="1" customWidth="1"/>
    <col min="10" max="10" width="10.36328125" bestFit="1" customWidth="1"/>
    <col min="11" max="11" width="18.7265625" customWidth="1"/>
    <col min="12" max="12" width="10" customWidth="1"/>
    <col min="13" max="13" width="28.453125" bestFit="1" customWidth="1"/>
  </cols>
  <sheetData>
    <row r="1" spans="1:13" x14ac:dyDescent="0.3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</row>
    <row r="2" spans="1:13" x14ac:dyDescent="0.35">
      <c r="A2">
        <v>1</v>
      </c>
      <c r="B2" t="s">
        <v>13</v>
      </c>
      <c r="C2" t="s">
        <v>120</v>
      </c>
      <c r="D2" t="s">
        <v>227</v>
      </c>
      <c r="E2" s="1">
        <v>45986</v>
      </c>
      <c r="F2" t="s">
        <v>235</v>
      </c>
      <c r="G2" s="1">
        <v>45986</v>
      </c>
      <c r="H2" s="6" t="s">
        <v>268</v>
      </c>
      <c r="I2" t="s">
        <v>291</v>
      </c>
      <c r="J2" t="s">
        <v>297</v>
      </c>
      <c r="K2">
        <f>IF(OR(DataTable[[#This Row],[Start Time]]="",DataTable[[#This Row],[End Time]]=""),"", (DataTable[[#This Row],[End Time]]-DataTable[[#This Row],[Start Time]])*1440)</f>
        <v>45</v>
      </c>
      <c r="L2" t="s">
        <v>302</v>
      </c>
      <c r="M2" t="s">
        <v>308</v>
      </c>
    </row>
    <row r="3" spans="1:13" x14ac:dyDescent="0.35">
      <c r="A3">
        <v>2</v>
      </c>
      <c r="B3" t="s">
        <v>14</v>
      </c>
      <c r="C3" t="s">
        <v>121</v>
      </c>
      <c r="D3" t="s">
        <v>228</v>
      </c>
      <c r="E3" s="1">
        <v>45904</v>
      </c>
      <c r="F3" t="s">
        <v>236</v>
      </c>
      <c r="G3" s="1">
        <v>45904</v>
      </c>
      <c r="H3" s="6" t="s">
        <v>251</v>
      </c>
      <c r="I3" t="s">
        <v>292</v>
      </c>
      <c r="J3" t="s">
        <v>298</v>
      </c>
      <c r="K3">
        <f>IF(OR(DataTable[[#This Row],[Start Time]]="",DataTable[[#This Row],[End Time]]=""),"", (DataTable[[#This Row],[End Time]]-DataTable[[#This Row],[Start Time]])*1440)</f>
        <v>45</v>
      </c>
      <c r="L3" t="s">
        <v>303</v>
      </c>
    </row>
    <row r="4" spans="1:13" x14ac:dyDescent="0.35">
      <c r="A4">
        <v>3</v>
      </c>
      <c r="B4" t="s">
        <v>15</v>
      </c>
      <c r="C4" t="s">
        <v>122</v>
      </c>
      <c r="D4" t="s">
        <v>228</v>
      </c>
      <c r="E4" s="1">
        <v>45971</v>
      </c>
      <c r="F4" t="s">
        <v>237</v>
      </c>
      <c r="G4" s="1">
        <v>45971</v>
      </c>
      <c r="H4" s="6" t="s">
        <v>260</v>
      </c>
      <c r="I4" t="s">
        <v>291</v>
      </c>
      <c r="J4" t="s">
        <v>298</v>
      </c>
      <c r="K4">
        <f>IF(OR(DataTable[[#This Row],[Start Time]]="",DataTable[[#This Row],[End Time]]=""),"", (DataTable[[#This Row],[End Time]]-DataTable[[#This Row],[Start Time]])*1440)</f>
        <v>45</v>
      </c>
      <c r="L4" t="s">
        <v>302</v>
      </c>
    </row>
    <row r="5" spans="1:13" x14ac:dyDescent="0.35">
      <c r="A5">
        <v>4</v>
      </c>
      <c r="B5" t="s">
        <v>16</v>
      </c>
      <c r="C5" t="s">
        <v>123</v>
      </c>
      <c r="D5" t="s">
        <v>229</v>
      </c>
      <c r="E5" s="1">
        <v>45971</v>
      </c>
      <c r="F5" t="s">
        <v>238</v>
      </c>
      <c r="G5" s="1">
        <v>45971</v>
      </c>
      <c r="H5" s="6" t="s">
        <v>236</v>
      </c>
      <c r="I5" t="s">
        <v>292</v>
      </c>
      <c r="J5" t="s">
        <v>298</v>
      </c>
      <c r="K5">
        <f>IF(OR(DataTable[[#This Row],[Start Time]]="",DataTable[[#This Row],[End Time]]=""),"", (DataTable[[#This Row],[End Time]]-DataTable[[#This Row],[Start Time]])*1440)</f>
        <v>59.999999999999943</v>
      </c>
      <c r="L5" t="s">
        <v>302</v>
      </c>
    </row>
    <row r="6" spans="1:13" x14ac:dyDescent="0.35">
      <c r="A6">
        <v>5</v>
      </c>
      <c r="B6" t="s">
        <v>17</v>
      </c>
      <c r="C6" t="s">
        <v>124</v>
      </c>
      <c r="D6" t="s">
        <v>230</v>
      </c>
      <c r="E6" s="1">
        <v>45941</v>
      </c>
      <c r="F6" t="s">
        <v>239</v>
      </c>
      <c r="G6" s="1">
        <v>45941</v>
      </c>
      <c r="H6" s="6" t="s">
        <v>256</v>
      </c>
      <c r="I6" t="s">
        <v>293</v>
      </c>
      <c r="J6" t="s">
        <v>298</v>
      </c>
      <c r="K6">
        <f>IF(OR(DataTable[[#This Row],[Start Time]]="",DataTable[[#This Row],[End Time]]=""),"", (DataTable[[#This Row],[End Time]]-DataTable[[#This Row],[Start Time]])*1440)</f>
        <v>60.000000000000107</v>
      </c>
      <c r="L6" t="s">
        <v>304</v>
      </c>
    </row>
    <row r="7" spans="1:13" x14ac:dyDescent="0.35">
      <c r="A7">
        <v>6</v>
      </c>
      <c r="B7" t="s">
        <v>18</v>
      </c>
      <c r="C7" t="s">
        <v>125</v>
      </c>
      <c r="D7" t="s">
        <v>231</v>
      </c>
      <c r="E7" s="1">
        <v>45925</v>
      </c>
      <c r="F7" t="s">
        <v>240</v>
      </c>
      <c r="G7" s="1">
        <v>45925</v>
      </c>
      <c r="H7" s="6" t="s">
        <v>268</v>
      </c>
      <c r="I7" t="s">
        <v>294</v>
      </c>
      <c r="J7" t="s">
        <v>299</v>
      </c>
      <c r="K7">
        <f>IF(OR(DataTable[[#This Row],[Start Time]]="",DataTable[[#This Row],[End Time]]=""),"", (DataTable[[#This Row],[End Time]]-DataTable[[#This Row],[Start Time]])*1440)</f>
        <v>59.999999999999943</v>
      </c>
      <c r="L7" t="s">
        <v>303</v>
      </c>
      <c r="M7" t="s">
        <v>309</v>
      </c>
    </row>
    <row r="8" spans="1:13" x14ac:dyDescent="0.35">
      <c r="A8">
        <v>7</v>
      </c>
      <c r="B8" t="s">
        <v>19</v>
      </c>
      <c r="C8" t="s">
        <v>126</v>
      </c>
      <c r="D8" t="s">
        <v>230</v>
      </c>
      <c r="E8" s="1">
        <v>45886</v>
      </c>
      <c r="F8" t="s">
        <v>241</v>
      </c>
      <c r="G8" s="1">
        <v>45886</v>
      </c>
      <c r="H8" s="6" t="s">
        <v>257</v>
      </c>
      <c r="I8" t="s">
        <v>295</v>
      </c>
      <c r="J8" t="s">
        <v>298</v>
      </c>
      <c r="K8">
        <f>IF(OR(DataTable[[#This Row],[Start Time]]="",DataTable[[#This Row],[End Time]]=""),"", (DataTable[[#This Row],[End Time]]-DataTable[[#This Row],[Start Time]])*1440)</f>
        <v>74.999999999999886</v>
      </c>
      <c r="L8" t="s">
        <v>305</v>
      </c>
    </row>
    <row r="9" spans="1:13" x14ac:dyDescent="0.35">
      <c r="A9">
        <v>8</v>
      </c>
      <c r="B9" t="s">
        <v>20</v>
      </c>
      <c r="C9" t="s">
        <v>127</v>
      </c>
      <c r="D9" t="s">
        <v>228</v>
      </c>
      <c r="E9" s="1">
        <v>45887</v>
      </c>
      <c r="F9" t="s">
        <v>242</v>
      </c>
      <c r="G9" s="1">
        <v>45887</v>
      </c>
      <c r="H9" s="6" t="s">
        <v>271</v>
      </c>
      <c r="I9" t="s">
        <v>295</v>
      </c>
      <c r="J9" t="s">
        <v>297</v>
      </c>
      <c r="K9">
        <f>IF(OR(DataTable[[#This Row],[Start Time]]="",DataTable[[#This Row],[End Time]]=""),"", (DataTable[[#This Row],[End Time]]-DataTable[[#This Row],[Start Time]])*1440)</f>
        <v>90</v>
      </c>
      <c r="L9" t="s">
        <v>306</v>
      </c>
      <c r="M9" t="s">
        <v>308</v>
      </c>
    </row>
    <row r="10" spans="1:13" x14ac:dyDescent="0.35">
      <c r="A10">
        <v>9</v>
      </c>
      <c r="B10" t="s">
        <v>21</v>
      </c>
      <c r="C10" t="s">
        <v>128</v>
      </c>
      <c r="D10" t="s">
        <v>229</v>
      </c>
      <c r="E10" s="1">
        <v>45892</v>
      </c>
      <c r="F10" t="s">
        <v>243</v>
      </c>
      <c r="G10" s="1">
        <v>45892</v>
      </c>
      <c r="H10" s="6" t="s">
        <v>238</v>
      </c>
      <c r="I10" t="s">
        <v>294</v>
      </c>
      <c r="J10" t="s">
        <v>298</v>
      </c>
      <c r="K10">
        <f>IF(OR(DataTable[[#This Row],[Start Time]]="",DataTable[[#This Row],[End Time]]=""),"", (DataTable[[#This Row],[End Time]]-DataTable[[#This Row],[Start Time]])*1440)</f>
        <v>60.000000000000107</v>
      </c>
      <c r="L10" t="s">
        <v>303</v>
      </c>
    </row>
    <row r="11" spans="1:13" x14ac:dyDescent="0.35">
      <c r="A11">
        <v>10</v>
      </c>
      <c r="B11" t="s">
        <v>22</v>
      </c>
      <c r="C11" t="s">
        <v>129</v>
      </c>
      <c r="D11" t="s">
        <v>232</v>
      </c>
      <c r="E11" s="1">
        <v>45954</v>
      </c>
      <c r="F11" t="s">
        <v>244</v>
      </c>
      <c r="G11" s="1">
        <v>45954</v>
      </c>
      <c r="H11" s="6" t="s">
        <v>270</v>
      </c>
      <c r="I11" t="s">
        <v>296</v>
      </c>
      <c r="J11" t="s">
        <v>300</v>
      </c>
      <c r="K11">
        <f>IF(OR(DataTable[[#This Row],[Start Time]]="",DataTable[[#This Row],[End Time]]=""),"", (DataTable[[#This Row],[End Time]]-DataTable[[#This Row],[Start Time]])*1440)</f>
        <v>45</v>
      </c>
      <c r="L11" t="s">
        <v>304</v>
      </c>
      <c r="M11" t="s">
        <v>310</v>
      </c>
    </row>
    <row r="12" spans="1:13" x14ac:dyDescent="0.35">
      <c r="A12">
        <v>11</v>
      </c>
      <c r="B12" t="s">
        <v>23</v>
      </c>
      <c r="C12" t="s">
        <v>130</v>
      </c>
      <c r="D12" t="s">
        <v>233</v>
      </c>
      <c r="E12" s="1">
        <v>45919</v>
      </c>
      <c r="F12" t="s">
        <v>245</v>
      </c>
      <c r="G12" s="1">
        <v>45919</v>
      </c>
      <c r="H12" s="6" t="s">
        <v>240</v>
      </c>
      <c r="I12" t="s">
        <v>292</v>
      </c>
      <c r="J12" t="s">
        <v>298</v>
      </c>
      <c r="K12">
        <f>IF(OR(DataTable[[#This Row],[Start Time]]="",DataTable[[#This Row],[End Time]]=""),"", (DataTable[[#This Row],[End Time]]-DataTable[[#This Row],[Start Time]])*1440)</f>
        <v>60.000000000000028</v>
      </c>
      <c r="L12" t="s">
        <v>302</v>
      </c>
    </row>
    <row r="13" spans="1:13" x14ac:dyDescent="0.35">
      <c r="A13">
        <v>12</v>
      </c>
      <c r="B13" t="s">
        <v>24</v>
      </c>
      <c r="C13" t="s">
        <v>131</v>
      </c>
      <c r="D13" t="s">
        <v>230</v>
      </c>
      <c r="E13" s="1">
        <v>45937</v>
      </c>
      <c r="F13" t="s">
        <v>246</v>
      </c>
      <c r="G13" s="1">
        <v>45937</v>
      </c>
      <c r="H13" s="6" t="s">
        <v>241</v>
      </c>
      <c r="I13" t="s">
        <v>295</v>
      </c>
      <c r="J13" t="s">
        <v>301</v>
      </c>
      <c r="K13">
        <f>IF(OR(DataTable[[#This Row],[Start Time]]="",DataTable[[#This Row],[End Time]]=""),"", (DataTable[[#This Row],[End Time]]-DataTable[[#This Row],[Start Time]])*1440)</f>
        <v>75.000000000000057</v>
      </c>
      <c r="L13" t="s">
        <v>305</v>
      </c>
      <c r="M13" t="s">
        <v>311</v>
      </c>
    </row>
    <row r="14" spans="1:13" x14ac:dyDescent="0.35">
      <c r="A14">
        <v>13</v>
      </c>
      <c r="B14" t="s">
        <v>25</v>
      </c>
      <c r="C14" t="s">
        <v>132</v>
      </c>
      <c r="D14" t="s">
        <v>227</v>
      </c>
      <c r="E14" s="1">
        <v>45973</v>
      </c>
      <c r="F14" t="s">
        <v>247</v>
      </c>
      <c r="G14" s="1">
        <v>45973</v>
      </c>
      <c r="H14" s="6" t="s">
        <v>240</v>
      </c>
      <c r="I14" t="s">
        <v>293</v>
      </c>
      <c r="J14" t="s">
        <v>301</v>
      </c>
      <c r="K14">
        <f>IF(OR(DataTable[[#This Row],[Start Time]]="",DataTable[[#This Row],[End Time]]=""),"", (DataTable[[#This Row],[End Time]]-DataTable[[#This Row],[Start Time]])*1440)</f>
        <v>90</v>
      </c>
      <c r="L14" t="s">
        <v>307</v>
      </c>
      <c r="M14" t="s">
        <v>312</v>
      </c>
    </row>
    <row r="15" spans="1:13" x14ac:dyDescent="0.35">
      <c r="A15">
        <v>14</v>
      </c>
      <c r="B15" t="s">
        <v>26</v>
      </c>
      <c r="C15" t="s">
        <v>133</v>
      </c>
      <c r="D15" t="s">
        <v>233</v>
      </c>
      <c r="E15" s="1">
        <v>45978</v>
      </c>
      <c r="F15" t="s">
        <v>248</v>
      </c>
      <c r="G15" s="1">
        <v>45978</v>
      </c>
      <c r="H15" s="6" t="s">
        <v>270</v>
      </c>
      <c r="I15" t="s">
        <v>291</v>
      </c>
      <c r="J15" t="s">
        <v>298</v>
      </c>
      <c r="K15">
        <f>IF(OR(DataTable[[#This Row],[Start Time]]="",DataTable[[#This Row],[End Time]]=""),"", (DataTable[[#This Row],[End Time]]-DataTable[[#This Row],[Start Time]])*1440)</f>
        <v>60.000000000000107</v>
      </c>
      <c r="L15" t="s">
        <v>307</v>
      </c>
    </row>
    <row r="16" spans="1:13" x14ac:dyDescent="0.35">
      <c r="A16">
        <v>15</v>
      </c>
      <c r="B16" t="s">
        <v>27</v>
      </c>
      <c r="C16" t="s">
        <v>134</v>
      </c>
      <c r="D16" t="s">
        <v>231</v>
      </c>
      <c r="E16" s="1">
        <v>45968</v>
      </c>
      <c r="F16" t="s">
        <v>249</v>
      </c>
      <c r="G16" s="1">
        <v>45968</v>
      </c>
      <c r="H16" s="6" t="s">
        <v>240</v>
      </c>
      <c r="I16" t="s">
        <v>292</v>
      </c>
      <c r="J16" t="s">
        <v>299</v>
      </c>
      <c r="K16">
        <f>IF(OR(DataTable[[#This Row],[Start Time]]="",DataTable[[#This Row],[End Time]]=""),"", (DataTable[[#This Row],[End Time]]-DataTable[[#This Row],[Start Time]])*1440)</f>
        <v>75.000000000000057</v>
      </c>
      <c r="L16" t="s">
        <v>307</v>
      </c>
      <c r="M16" t="s">
        <v>313</v>
      </c>
    </row>
    <row r="17" spans="1:13" x14ac:dyDescent="0.35">
      <c r="A17">
        <v>16</v>
      </c>
      <c r="B17" t="s">
        <v>28</v>
      </c>
      <c r="C17" t="s">
        <v>135</v>
      </c>
      <c r="D17" t="s">
        <v>232</v>
      </c>
      <c r="E17" s="1">
        <v>45972</v>
      </c>
      <c r="F17" t="s">
        <v>250</v>
      </c>
      <c r="G17" s="1">
        <v>45972</v>
      </c>
      <c r="H17" s="6" t="s">
        <v>272</v>
      </c>
      <c r="I17" t="s">
        <v>295</v>
      </c>
      <c r="J17" t="s">
        <v>298</v>
      </c>
      <c r="K17">
        <f>IF(OR(DataTable[[#This Row],[Start Time]]="",DataTable[[#This Row],[End Time]]=""),"", (DataTable[[#This Row],[End Time]]-DataTable[[#This Row],[Start Time]])*1440)</f>
        <v>75.000000000000057</v>
      </c>
      <c r="L17" t="s">
        <v>307</v>
      </c>
    </row>
    <row r="18" spans="1:13" x14ac:dyDescent="0.35">
      <c r="A18">
        <v>17</v>
      </c>
      <c r="B18" t="s">
        <v>29</v>
      </c>
      <c r="C18" t="s">
        <v>136</v>
      </c>
      <c r="D18" t="s">
        <v>233</v>
      </c>
      <c r="E18" s="1">
        <v>45892</v>
      </c>
      <c r="F18" t="s">
        <v>251</v>
      </c>
      <c r="G18" s="1">
        <v>45892</v>
      </c>
      <c r="H18" s="6" t="s">
        <v>250</v>
      </c>
      <c r="I18" t="s">
        <v>296</v>
      </c>
      <c r="J18" t="s">
        <v>298</v>
      </c>
      <c r="K18">
        <f>IF(OR(DataTable[[#This Row],[Start Time]]="",DataTable[[#This Row],[End Time]]=""),"", (DataTable[[#This Row],[End Time]]-DataTable[[#This Row],[Start Time]])*1440)</f>
        <v>59.999999999999943</v>
      </c>
      <c r="L18" t="s">
        <v>302</v>
      </c>
    </row>
    <row r="19" spans="1:13" x14ac:dyDescent="0.35">
      <c r="A19">
        <v>18</v>
      </c>
      <c r="B19" t="s">
        <v>30</v>
      </c>
      <c r="C19" t="s">
        <v>137</v>
      </c>
      <c r="D19" t="s">
        <v>232</v>
      </c>
      <c r="E19" s="1">
        <v>45894</v>
      </c>
      <c r="F19" t="s">
        <v>252</v>
      </c>
      <c r="G19" s="1">
        <v>45894</v>
      </c>
      <c r="H19" s="6" t="s">
        <v>240</v>
      </c>
      <c r="I19" t="s">
        <v>295</v>
      </c>
      <c r="J19" t="s">
        <v>297</v>
      </c>
      <c r="K19">
        <f>IF(OR(DataTable[[#This Row],[Start Time]]="",DataTable[[#This Row],[End Time]]=""),"", (DataTable[[#This Row],[End Time]]-DataTable[[#This Row],[Start Time]])*1440)</f>
        <v>45</v>
      </c>
      <c r="L19" t="s">
        <v>305</v>
      </c>
      <c r="M19" t="s">
        <v>308</v>
      </c>
    </row>
    <row r="20" spans="1:13" x14ac:dyDescent="0.35">
      <c r="A20">
        <v>19</v>
      </c>
      <c r="B20" t="s">
        <v>31</v>
      </c>
      <c r="C20" t="s">
        <v>138</v>
      </c>
      <c r="D20" t="s">
        <v>233</v>
      </c>
      <c r="E20" s="1">
        <v>45888</v>
      </c>
      <c r="F20" t="s">
        <v>236</v>
      </c>
      <c r="G20" s="1">
        <v>45888</v>
      </c>
      <c r="H20" s="6" t="s">
        <v>273</v>
      </c>
      <c r="I20" t="s">
        <v>291</v>
      </c>
      <c r="J20" t="s">
        <v>300</v>
      </c>
      <c r="K20">
        <f>IF(OR(DataTable[[#This Row],[Start Time]]="",DataTable[[#This Row],[End Time]]=""),"", (DataTable[[#This Row],[End Time]]-DataTable[[#This Row],[Start Time]])*1440)</f>
        <v>19.999999999999929</v>
      </c>
      <c r="L20" t="s">
        <v>307</v>
      </c>
      <c r="M20" t="s">
        <v>310</v>
      </c>
    </row>
    <row r="21" spans="1:13" x14ac:dyDescent="0.35">
      <c r="A21">
        <v>20</v>
      </c>
      <c r="B21" t="s">
        <v>32</v>
      </c>
      <c r="C21" t="s">
        <v>139</v>
      </c>
      <c r="D21" t="s">
        <v>234</v>
      </c>
      <c r="E21" s="1">
        <v>45956</v>
      </c>
      <c r="F21" t="s">
        <v>253</v>
      </c>
      <c r="G21" s="1">
        <v>45956</v>
      </c>
      <c r="H21" s="6" t="s">
        <v>270</v>
      </c>
      <c r="I21" t="s">
        <v>291</v>
      </c>
      <c r="J21" t="s">
        <v>298</v>
      </c>
      <c r="K21">
        <f>IF(OR(DataTable[[#This Row],[Start Time]]="",DataTable[[#This Row],[End Time]]=""),"", (DataTable[[#This Row],[End Time]]-DataTable[[#This Row],[Start Time]])*1440)</f>
        <v>30.000000000000053</v>
      </c>
      <c r="L21" t="s">
        <v>306</v>
      </c>
    </row>
    <row r="22" spans="1:13" x14ac:dyDescent="0.35">
      <c r="A22">
        <v>21</v>
      </c>
      <c r="B22" t="s">
        <v>33</v>
      </c>
      <c r="C22" t="s">
        <v>140</v>
      </c>
      <c r="D22" t="s">
        <v>227</v>
      </c>
      <c r="E22" s="1">
        <v>45945</v>
      </c>
      <c r="F22" t="s">
        <v>251</v>
      </c>
      <c r="G22" s="1">
        <v>45945</v>
      </c>
      <c r="H22" s="6" t="s">
        <v>253</v>
      </c>
      <c r="I22" t="s">
        <v>294</v>
      </c>
      <c r="J22" t="s">
        <v>299</v>
      </c>
      <c r="K22">
        <f>IF(OR(DataTable[[#This Row],[Start Time]]="",DataTable[[#This Row],[End Time]]=""),"", (DataTable[[#This Row],[End Time]]-DataTable[[#This Row],[Start Time]])*1440)</f>
        <v>45</v>
      </c>
      <c r="L22" t="s">
        <v>304</v>
      </c>
      <c r="M22" t="s">
        <v>309</v>
      </c>
    </row>
    <row r="23" spans="1:13" x14ac:dyDescent="0.35">
      <c r="A23">
        <v>22</v>
      </c>
      <c r="B23" t="s">
        <v>34</v>
      </c>
      <c r="C23" t="s">
        <v>141</v>
      </c>
      <c r="D23" t="s">
        <v>233</v>
      </c>
      <c r="E23" s="1">
        <v>45969</v>
      </c>
      <c r="F23" t="s">
        <v>252</v>
      </c>
      <c r="G23" s="1">
        <v>45969</v>
      </c>
      <c r="H23" s="6" t="s">
        <v>240</v>
      </c>
      <c r="I23" t="s">
        <v>291</v>
      </c>
      <c r="J23" t="s">
        <v>298</v>
      </c>
      <c r="K23">
        <f>IF(OR(DataTable[[#This Row],[Start Time]]="",DataTable[[#This Row],[End Time]]=""),"", (DataTable[[#This Row],[End Time]]-DataTable[[#This Row],[Start Time]])*1440)</f>
        <v>45</v>
      </c>
      <c r="L23" t="s">
        <v>302</v>
      </c>
    </row>
    <row r="24" spans="1:13" x14ac:dyDescent="0.35">
      <c r="A24">
        <v>23</v>
      </c>
      <c r="B24" t="s">
        <v>35</v>
      </c>
      <c r="C24" t="s">
        <v>142</v>
      </c>
      <c r="D24" t="s">
        <v>228</v>
      </c>
      <c r="E24" s="1">
        <v>45886</v>
      </c>
      <c r="F24" t="s">
        <v>254</v>
      </c>
      <c r="G24" s="1">
        <v>45886</v>
      </c>
      <c r="H24" s="6" t="s">
        <v>269</v>
      </c>
      <c r="I24" t="s">
        <v>296</v>
      </c>
      <c r="J24" t="s">
        <v>298</v>
      </c>
      <c r="K24">
        <f>IF(OR(DataTable[[#This Row],[Start Time]]="",DataTable[[#This Row],[End Time]]=""),"", (DataTable[[#This Row],[End Time]]-DataTable[[#This Row],[Start Time]])*1440)</f>
        <v>30.000000000000053</v>
      </c>
      <c r="L24" t="s">
        <v>305</v>
      </c>
    </row>
    <row r="25" spans="1:13" x14ac:dyDescent="0.35">
      <c r="A25">
        <v>24</v>
      </c>
      <c r="B25" t="s">
        <v>36</v>
      </c>
      <c r="C25" t="s">
        <v>143</v>
      </c>
      <c r="D25" t="s">
        <v>232</v>
      </c>
      <c r="E25" s="1">
        <v>45986</v>
      </c>
      <c r="F25" t="s">
        <v>255</v>
      </c>
      <c r="G25" s="1">
        <v>45986</v>
      </c>
      <c r="H25" s="6" t="s">
        <v>274</v>
      </c>
      <c r="I25" t="s">
        <v>292</v>
      </c>
      <c r="J25" t="s">
        <v>298</v>
      </c>
      <c r="K25">
        <f>IF(OR(DataTable[[#This Row],[Start Time]]="",DataTable[[#This Row],[End Time]]=""),"", (DataTable[[#This Row],[End Time]]-DataTable[[#This Row],[Start Time]])*1440)</f>
        <v>30.000000000000053</v>
      </c>
      <c r="L25" t="s">
        <v>305</v>
      </c>
    </row>
    <row r="26" spans="1:13" x14ac:dyDescent="0.35">
      <c r="A26">
        <v>25</v>
      </c>
      <c r="B26" t="s">
        <v>37</v>
      </c>
      <c r="C26" t="s">
        <v>144</v>
      </c>
      <c r="D26" t="s">
        <v>234</v>
      </c>
      <c r="E26" s="1">
        <v>45934</v>
      </c>
      <c r="F26" t="s">
        <v>256</v>
      </c>
      <c r="G26" s="1">
        <v>45934</v>
      </c>
      <c r="H26" s="6" t="s">
        <v>251</v>
      </c>
      <c r="I26" t="s">
        <v>292</v>
      </c>
      <c r="J26" t="s">
        <v>299</v>
      </c>
      <c r="K26">
        <f>IF(OR(DataTable[[#This Row],[Start Time]]="",DataTable[[#This Row],[End Time]]=""),"", (DataTable[[#This Row],[End Time]]-DataTable[[#This Row],[Start Time]])*1440)</f>
        <v>59.999999999999943</v>
      </c>
      <c r="L26" t="s">
        <v>306</v>
      </c>
      <c r="M26" t="s">
        <v>313</v>
      </c>
    </row>
    <row r="27" spans="1:13" x14ac:dyDescent="0.35">
      <c r="A27">
        <v>26</v>
      </c>
      <c r="B27" t="s">
        <v>38</v>
      </c>
      <c r="C27" t="s">
        <v>145</v>
      </c>
      <c r="D27" t="s">
        <v>227</v>
      </c>
      <c r="E27" s="1">
        <v>45887</v>
      </c>
      <c r="F27" t="s">
        <v>241</v>
      </c>
      <c r="G27" s="1">
        <v>45887</v>
      </c>
      <c r="H27" s="6" t="s">
        <v>257</v>
      </c>
      <c r="I27" t="s">
        <v>294</v>
      </c>
      <c r="J27" t="s">
        <v>299</v>
      </c>
      <c r="K27">
        <f>IF(OR(DataTable[[#This Row],[Start Time]]="",DataTable[[#This Row],[End Time]]=""),"", (DataTable[[#This Row],[End Time]]-DataTable[[#This Row],[Start Time]])*1440)</f>
        <v>74.999999999999886</v>
      </c>
      <c r="L27" t="s">
        <v>306</v>
      </c>
      <c r="M27" t="s">
        <v>313</v>
      </c>
    </row>
    <row r="28" spans="1:13" x14ac:dyDescent="0.35">
      <c r="A28">
        <v>27</v>
      </c>
      <c r="B28" t="s">
        <v>39</v>
      </c>
      <c r="C28" t="s">
        <v>146</v>
      </c>
      <c r="D28" t="s">
        <v>231</v>
      </c>
      <c r="E28" s="1">
        <v>45912</v>
      </c>
      <c r="F28" t="s">
        <v>235</v>
      </c>
      <c r="G28" s="1">
        <v>45912</v>
      </c>
      <c r="H28" s="6" t="s">
        <v>268</v>
      </c>
      <c r="I28" t="s">
        <v>293</v>
      </c>
      <c r="J28" t="s">
        <v>299</v>
      </c>
      <c r="K28">
        <f>IF(OR(DataTable[[#This Row],[Start Time]]="",DataTable[[#This Row],[End Time]]=""),"", (DataTable[[#This Row],[End Time]]-DataTable[[#This Row],[Start Time]])*1440)</f>
        <v>45</v>
      </c>
      <c r="L28" t="s">
        <v>305</v>
      </c>
      <c r="M28" t="s">
        <v>309</v>
      </c>
    </row>
    <row r="29" spans="1:13" x14ac:dyDescent="0.35">
      <c r="A29">
        <v>28</v>
      </c>
      <c r="B29" t="s">
        <v>40</v>
      </c>
      <c r="C29" t="s">
        <v>147</v>
      </c>
      <c r="D29" t="s">
        <v>228</v>
      </c>
      <c r="E29" s="1">
        <v>45911</v>
      </c>
      <c r="F29" t="s">
        <v>247</v>
      </c>
      <c r="G29" s="1">
        <v>45911</v>
      </c>
      <c r="H29" s="6" t="s">
        <v>261</v>
      </c>
      <c r="I29" t="s">
        <v>294</v>
      </c>
      <c r="J29" t="s">
        <v>298</v>
      </c>
      <c r="K29">
        <f>IF(OR(DataTable[[#This Row],[Start Time]]="",DataTable[[#This Row],[End Time]]=""),"", (DataTable[[#This Row],[End Time]]-DataTable[[#This Row],[Start Time]])*1440)</f>
        <v>74.999999999999972</v>
      </c>
      <c r="L29" t="s">
        <v>306</v>
      </c>
    </row>
    <row r="30" spans="1:13" x14ac:dyDescent="0.35">
      <c r="A30">
        <v>29</v>
      </c>
      <c r="B30" t="s">
        <v>16</v>
      </c>
      <c r="C30" t="s">
        <v>123</v>
      </c>
      <c r="D30" t="s">
        <v>230</v>
      </c>
      <c r="E30" s="1">
        <v>45911</v>
      </c>
      <c r="F30" t="s">
        <v>246</v>
      </c>
      <c r="G30" s="1">
        <v>45911</v>
      </c>
      <c r="H30" s="6" t="s">
        <v>237</v>
      </c>
      <c r="I30" t="s">
        <v>291</v>
      </c>
      <c r="J30" t="s">
        <v>299</v>
      </c>
      <c r="K30">
        <f>IF(OR(DataTable[[#This Row],[Start Time]]="",DataTable[[#This Row],[End Time]]=""),"", (DataTable[[#This Row],[End Time]]-DataTable[[#This Row],[Start Time]])*1440)</f>
        <v>90</v>
      </c>
      <c r="L30" t="s">
        <v>306</v>
      </c>
      <c r="M30" t="s">
        <v>313</v>
      </c>
    </row>
    <row r="31" spans="1:13" x14ac:dyDescent="0.35">
      <c r="A31">
        <v>30</v>
      </c>
      <c r="B31" t="s">
        <v>41</v>
      </c>
      <c r="C31" t="s">
        <v>148</v>
      </c>
      <c r="D31" t="s">
        <v>229</v>
      </c>
      <c r="E31" s="1">
        <v>45975</v>
      </c>
      <c r="F31" t="s">
        <v>255</v>
      </c>
      <c r="G31" s="1">
        <v>45975</v>
      </c>
      <c r="H31" s="6" t="s">
        <v>275</v>
      </c>
      <c r="I31" t="s">
        <v>292</v>
      </c>
      <c r="J31" t="s">
        <v>298</v>
      </c>
      <c r="K31">
        <f>IF(OR(DataTable[[#This Row],[Start Time]]="",DataTable[[#This Row],[End Time]]=""),"", (DataTable[[#This Row],[End Time]]-DataTable[[#This Row],[Start Time]])*1440)</f>
        <v>90</v>
      </c>
      <c r="L31" t="s">
        <v>306</v>
      </c>
    </row>
    <row r="32" spans="1:13" x14ac:dyDescent="0.35">
      <c r="A32">
        <v>31</v>
      </c>
      <c r="B32" t="s">
        <v>42</v>
      </c>
      <c r="C32" t="s">
        <v>149</v>
      </c>
      <c r="D32" t="s">
        <v>228</v>
      </c>
      <c r="E32" s="1">
        <v>45945</v>
      </c>
      <c r="F32" t="s">
        <v>242</v>
      </c>
      <c r="G32" s="1">
        <v>45945</v>
      </c>
      <c r="H32" s="6" t="s">
        <v>275</v>
      </c>
      <c r="I32" t="s">
        <v>295</v>
      </c>
      <c r="J32" t="s">
        <v>300</v>
      </c>
      <c r="K32">
        <f>IF(OR(DataTable[[#This Row],[Start Time]]="",DataTable[[#This Row],[End Time]]=""),"", (DataTable[[#This Row],[End Time]]-DataTable[[#This Row],[Start Time]])*1440)</f>
        <v>75.000000000000057</v>
      </c>
      <c r="L32" t="s">
        <v>306</v>
      </c>
      <c r="M32" t="s">
        <v>310</v>
      </c>
    </row>
    <row r="33" spans="1:13" x14ac:dyDescent="0.35">
      <c r="A33">
        <v>32</v>
      </c>
      <c r="B33" t="s">
        <v>43</v>
      </c>
      <c r="C33" t="s">
        <v>150</v>
      </c>
      <c r="D33" t="s">
        <v>230</v>
      </c>
      <c r="E33" s="1">
        <v>45986</v>
      </c>
      <c r="F33" t="s">
        <v>257</v>
      </c>
      <c r="G33" s="1">
        <v>45986</v>
      </c>
      <c r="H33" s="6" t="s">
        <v>265</v>
      </c>
      <c r="I33" t="s">
        <v>292</v>
      </c>
      <c r="J33" t="s">
        <v>298</v>
      </c>
      <c r="K33">
        <f>IF(OR(DataTable[[#This Row],[Start Time]]="",DataTable[[#This Row],[End Time]]=""),"", (DataTable[[#This Row],[End Time]]-DataTable[[#This Row],[Start Time]])*1440)</f>
        <v>45</v>
      </c>
      <c r="L33" t="s">
        <v>305</v>
      </c>
    </row>
    <row r="34" spans="1:13" x14ac:dyDescent="0.35">
      <c r="A34">
        <v>33</v>
      </c>
      <c r="B34" t="s">
        <v>44</v>
      </c>
      <c r="C34" t="s">
        <v>151</v>
      </c>
      <c r="D34" t="s">
        <v>228</v>
      </c>
      <c r="E34" s="1">
        <v>45980</v>
      </c>
      <c r="F34" t="s">
        <v>258</v>
      </c>
      <c r="G34" s="1">
        <v>45980</v>
      </c>
      <c r="H34" s="6" t="s">
        <v>246</v>
      </c>
      <c r="I34" t="s">
        <v>292</v>
      </c>
      <c r="J34" t="s">
        <v>298</v>
      </c>
      <c r="K34">
        <f>IF(OR(DataTable[[#This Row],[Start Time]]="",DataTable[[#This Row],[End Time]]=""),"", (DataTable[[#This Row],[End Time]]-DataTable[[#This Row],[Start Time]])*1440)</f>
        <v>60.000000000000028</v>
      </c>
      <c r="L34" t="s">
        <v>302</v>
      </c>
    </row>
    <row r="35" spans="1:13" x14ac:dyDescent="0.35">
      <c r="A35">
        <v>34</v>
      </c>
      <c r="B35" t="s">
        <v>45</v>
      </c>
      <c r="C35" t="s">
        <v>152</v>
      </c>
      <c r="D35" t="s">
        <v>231</v>
      </c>
      <c r="E35" s="1">
        <v>45915</v>
      </c>
      <c r="F35" t="s">
        <v>251</v>
      </c>
      <c r="G35" s="1">
        <v>45915</v>
      </c>
      <c r="H35" s="6" t="s">
        <v>250</v>
      </c>
      <c r="I35" t="s">
        <v>295</v>
      </c>
      <c r="J35" t="s">
        <v>298</v>
      </c>
      <c r="K35">
        <f>IF(OR(DataTable[[#This Row],[Start Time]]="",DataTable[[#This Row],[End Time]]=""),"", (DataTable[[#This Row],[End Time]]-DataTable[[#This Row],[Start Time]])*1440)</f>
        <v>59.999999999999943</v>
      </c>
      <c r="L35" t="s">
        <v>304</v>
      </c>
    </row>
    <row r="36" spans="1:13" x14ac:dyDescent="0.35">
      <c r="A36">
        <v>35</v>
      </c>
      <c r="B36" t="s">
        <v>46</v>
      </c>
      <c r="C36" t="s">
        <v>153</v>
      </c>
      <c r="D36" t="s">
        <v>230</v>
      </c>
      <c r="E36" s="1">
        <v>45935</v>
      </c>
      <c r="F36" t="s">
        <v>236</v>
      </c>
      <c r="G36" s="1">
        <v>45935</v>
      </c>
      <c r="H36" s="6" t="s">
        <v>251</v>
      </c>
      <c r="I36" t="s">
        <v>292</v>
      </c>
      <c r="J36" t="s">
        <v>298</v>
      </c>
      <c r="K36">
        <f>IF(OR(DataTable[[#This Row],[Start Time]]="",DataTable[[#This Row],[End Time]]=""),"", (DataTable[[#This Row],[End Time]]-DataTable[[#This Row],[Start Time]])*1440)</f>
        <v>45</v>
      </c>
      <c r="L36" t="s">
        <v>307</v>
      </c>
    </row>
    <row r="37" spans="1:13" x14ac:dyDescent="0.35">
      <c r="A37">
        <v>36</v>
      </c>
      <c r="B37" t="s">
        <v>47</v>
      </c>
      <c r="C37" t="s">
        <v>154</v>
      </c>
      <c r="D37" t="s">
        <v>232</v>
      </c>
      <c r="E37" s="1">
        <v>45964</v>
      </c>
      <c r="F37" t="s">
        <v>259</v>
      </c>
      <c r="G37" s="1">
        <v>45964</v>
      </c>
      <c r="H37" s="6" t="s">
        <v>262</v>
      </c>
      <c r="I37" t="s">
        <v>294</v>
      </c>
      <c r="J37" t="s">
        <v>298</v>
      </c>
      <c r="K37">
        <f>IF(OR(DataTable[[#This Row],[Start Time]]="",DataTable[[#This Row],[End Time]]=""),"", (DataTable[[#This Row],[End Time]]-DataTable[[#This Row],[Start Time]])*1440)</f>
        <v>29.999999999999972</v>
      </c>
      <c r="L37" t="s">
        <v>307</v>
      </c>
    </row>
    <row r="38" spans="1:13" x14ac:dyDescent="0.35">
      <c r="A38">
        <v>37</v>
      </c>
      <c r="B38" t="s">
        <v>48</v>
      </c>
      <c r="C38" t="s">
        <v>155</v>
      </c>
      <c r="D38" t="s">
        <v>234</v>
      </c>
      <c r="E38" s="1">
        <v>45984</v>
      </c>
      <c r="F38" t="s">
        <v>254</v>
      </c>
      <c r="G38" s="1">
        <v>45984</v>
      </c>
      <c r="H38" s="6" t="s">
        <v>262</v>
      </c>
      <c r="I38" t="s">
        <v>296</v>
      </c>
      <c r="J38" t="s">
        <v>299</v>
      </c>
      <c r="K38">
        <f>IF(OR(DataTable[[#This Row],[Start Time]]="",DataTable[[#This Row],[End Time]]=""),"", (DataTable[[#This Row],[End Time]]-DataTable[[#This Row],[Start Time]])*1440)</f>
        <v>45</v>
      </c>
      <c r="L38" t="s">
        <v>302</v>
      </c>
      <c r="M38" t="s">
        <v>313</v>
      </c>
    </row>
    <row r="39" spans="1:13" x14ac:dyDescent="0.35">
      <c r="A39">
        <v>38</v>
      </c>
      <c r="B39" t="s">
        <v>49</v>
      </c>
      <c r="C39" t="s">
        <v>156</v>
      </c>
      <c r="D39" t="s">
        <v>229</v>
      </c>
      <c r="E39" s="1">
        <v>45936</v>
      </c>
      <c r="F39" t="s">
        <v>257</v>
      </c>
      <c r="G39" s="1">
        <v>45936</v>
      </c>
      <c r="H39" s="6" t="s">
        <v>266</v>
      </c>
      <c r="I39" t="s">
        <v>292</v>
      </c>
      <c r="J39" t="s">
        <v>298</v>
      </c>
      <c r="K39">
        <f>IF(OR(DataTable[[#This Row],[Start Time]]="",DataTable[[#This Row],[End Time]]=""),"", (DataTable[[#This Row],[End Time]]-DataTable[[#This Row],[Start Time]])*1440)</f>
        <v>60.000000000000107</v>
      </c>
      <c r="L39" t="s">
        <v>304</v>
      </c>
    </row>
    <row r="40" spans="1:13" x14ac:dyDescent="0.35">
      <c r="A40">
        <v>39</v>
      </c>
      <c r="B40" t="s">
        <v>50</v>
      </c>
      <c r="C40" t="s">
        <v>157</v>
      </c>
      <c r="D40" t="s">
        <v>230</v>
      </c>
      <c r="E40" s="1">
        <v>45900</v>
      </c>
      <c r="F40" t="s">
        <v>257</v>
      </c>
      <c r="G40" s="1">
        <v>45900</v>
      </c>
      <c r="H40" s="6" t="s">
        <v>251</v>
      </c>
      <c r="I40" t="s">
        <v>296</v>
      </c>
      <c r="J40" t="s">
        <v>299</v>
      </c>
      <c r="K40">
        <f>IF(OR(DataTable[[#This Row],[Start Time]]="",DataTable[[#This Row],[End Time]]=""),"", (DataTable[[#This Row],[End Time]]-DataTable[[#This Row],[Start Time]])*1440)</f>
        <v>75.000000000000057</v>
      </c>
      <c r="L40" t="s">
        <v>305</v>
      </c>
      <c r="M40" t="s">
        <v>313</v>
      </c>
    </row>
    <row r="41" spans="1:13" x14ac:dyDescent="0.35">
      <c r="A41">
        <v>40</v>
      </c>
      <c r="B41" t="s">
        <v>51</v>
      </c>
      <c r="C41" t="s">
        <v>158</v>
      </c>
      <c r="D41" t="s">
        <v>229</v>
      </c>
      <c r="E41" s="1">
        <v>45953</v>
      </c>
      <c r="F41" t="s">
        <v>260</v>
      </c>
      <c r="G41" s="1">
        <v>45953</v>
      </c>
      <c r="H41" s="6" t="s">
        <v>276</v>
      </c>
      <c r="I41" t="s">
        <v>295</v>
      </c>
      <c r="J41" t="s">
        <v>298</v>
      </c>
      <c r="K41">
        <f>IF(OR(DataTable[[#This Row],[Start Time]]="",DataTable[[#This Row],[End Time]]=""),"", (DataTable[[#This Row],[End Time]]-DataTable[[#This Row],[Start Time]])*1440)</f>
        <v>19.999999999999929</v>
      </c>
      <c r="L41" t="s">
        <v>305</v>
      </c>
    </row>
    <row r="42" spans="1:13" x14ac:dyDescent="0.35">
      <c r="A42">
        <v>41</v>
      </c>
      <c r="B42" t="s">
        <v>52</v>
      </c>
      <c r="C42" t="s">
        <v>159</v>
      </c>
      <c r="D42" t="s">
        <v>227</v>
      </c>
      <c r="E42" s="1">
        <v>45953</v>
      </c>
      <c r="F42" t="s">
        <v>240</v>
      </c>
      <c r="G42" s="1">
        <v>45953</v>
      </c>
      <c r="H42" s="6" t="s">
        <v>268</v>
      </c>
      <c r="I42" t="s">
        <v>294</v>
      </c>
      <c r="J42" t="s">
        <v>299</v>
      </c>
      <c r="K42">
        <f>IF(OR(DataTable[[#This Row],[Start Time]]="",DataTable[[#This Row],[End Time]]=""),"", (DataTable[[#This Row],[End Time]]-DataTable[[#This Row],[Start Time]])*1440)</f>
        <v>59.999999999999943</v>
      </c>
      <c r="L42" t="s">
        <v>303</v>
      </c>
      <c r="M42" t="s">
        <v>313</v>
      </c>
    </row>
    <row r="43" spans="1:13" x14ac:dyDescent="0.35">
      <c r="A43">
        <v>42</v>
      </c>
      <c r="B43" t="s">
        <v>53</v>
      </c>
      <c r="C43" t="s">
        <v>160</v>
      </c>
      <c r="D43" t="s">
        <v>234</v>
      </c>
      <c r="E43" s="1">
        <v>45902</v>
      </c>
      <c r="F43" t="s">
        <v>261</v>
      </c>
      <c r="G43" s="1">
        <v>45902</v>
      </c>
      <c r="H43" s="6" t="s">
        <v>246</v>
      </c>
      <c r="I43" t="s">
        <v>291</v>
      </c>
      <c r="J43" t="s">
        <v>298</v>
      </c>
      <c r="K43">
        <f>IF(OR(DataTable[[#This Row],[Start Time]]="",DataTable[[#This Row],[End Time]]=""),"", (DataTable[[#This Row],[End Time]]-DataTable[[#This Row],[Start Time]])*1440)</f>
        <v>45</v>
      </c>
      <c r="L43" t="s">
        <v>303</v>
      </c>
    </row>
    <row r="44" spans="1:13" x14ac:dyDescent="0.35">
      <c r="A44">
        <v>43</v>
      </c>
      <c r="B44" t="s">
        <v>54</v>
      </c>
      <c r="C44" t="s">
        <v>161</v>
      </c>
      <c r="D44" t="s">
        <v>228</v>
      </c>
      <c r="E44" s="1">
        <v>45935</v>
      </c>
      <c r="F44" t="s">
        <v>250</v>
      </c>
      <c r="G44" s="1">
        <v>45935</v>
      </c>
      <c r="H44" s="6" t="s">
        <v>255</v>
      </c>
      <c r="I44" t="s">
        <v>296</v>
      </c>
      <c r="J44" t="s">
        <v>300</v>
      </c>
      <c r="K44">
        <f>IF(OR(DataTable[[#This Row],[Start Time]]="",DataTable[[#This Row],[End Time]]=""),"", (DataTable[[#This Row],[End Time]]-DataTable[[#This Row],[Start Time]])*1440)</f>
        <v>30.000000000000053</v>
      </c>
      <c r="L44" t="s">
        <v>307</v>
      </c>
      <c r="M44" t="s">
        <v>310</v>
      </c>
    </row>
    <row r="45" spans="1:13" x14ac:dyDescent="0.35">
      <c r="A45">
        <v>44</v>
      </c>
      <c r="B45" t="s">
        <v>55</v>
      </c>
      <c r="C45" t="s">
        <v>162</v>
      </c>
      <c r="D45" t="s">
        <v>232</v>
      </c>
      <c r="E45" s="1">
        <v>45894</v>
      </c>
      <c r="F45" t="s">
        <v>250</v>
      </c>
      <c r="G45" s="1">
        <v>45894</v>
      </c>
      <c r="H45" s="6" t="s">
        <v>255</v>
      </c>
      <c r="I45" t="s">
        <v>293</v>
      </c>
      <c r="J45" t="s">
        <v>301</v>
      </c>
      <c r="K45">
        <f>IF(OR(DataTable[[#This Row],[Start Time]]="",DataTable[[#This Row],[End Time]]=""),"", (DataTable[[#This Row],[End Time]]-DataTable[[#This Row],[Start Time]])*1440)</f>
        <v>30.000000000000053</v>
      </c>
      <c r="L45" t="s">
        <v>303</v>
      </c>
      <c r="M45" t="s">
        <v>311</v>
      </c>
    </row>
    <row r="46" spans="1:13" x14ac:dyDescent="0.35">
      <c r="A46">
        <v>45</v>
      </c>
      <c r="B46" t="s">
        <v>56</v>
      </c>
      <c r="C46" t="s">
        <v>163</v>
      </c>
      <c r="D46" t="s">
        <v>232</v>
      </c>
      <c r="E46" s="1">
        <v>45977</v>
      </c>
      <c r="F46" t="s">
        <v>261</v>
      </c>
      <c r="G46" s="1">
        <v>45977</v>
      </c>
      <c r="H46" s="6" t="s">
        <v>263</v>
      </c>
      <c r="I46" t="s">
        <v>294</v>
      </c>
      <c r="J46" t="s">
        <v>298</v>
      </c>
      <c r="K46">
        <f>IF(OR(DataTable[[#This Row],[Start Time]]="",DataTable[[#This Row],[End Time]]=""),"", (DataTable[[#This Row],[End Time]]-DataTable[[#This Row],[Start Time]])*1440)</f>
        <v>60.000000000000028</v>
      </c>
      <c r="L46" t="s">
        <v>306</v>
      </c>
    </row>
    <row r="47" spans="1:13" x14ac:dyDescent="0.35">
      <c r="A47">
        <v>46</v>
      </c>
      <c r="B47" t="s">
        <v>57</v>
      </c>
      <c r="C47" t="s">
        <v>164</v>
      </c>
      <c r="D47" t="s">
        <v>230</v>
      </c>
      <c r="E47" s="1">
        <v>45885</v>
      </c>
      <c r="F47" t="s">
        <v>262</v>
      </c>
      <c r="G47" s="1">
        <v>45885</v>
      </c>
      <c r="H47" s="6" t="s">
        <v>258</v>
      </c>
      <c r="I47" t="s">
        <v>291</v>
      </c>
      <c r="J47" t="s">
        <v>300</v>
      </c>
      <c r="K47">
        <f>IF(OR(DataTable[[#This Row],[Start Time]]="",DataTable[[#This Row],[End Time]]=""),"", (DataTable[[#This Row],[End Time]]-DataTable[[#This Row],[Start Time]])*1440)</f>
        <v>90</v>
      </c>
      <c r="L47" t="s">
        <v>304</v>
      </c>
      <c r="M47" t="s">
        <v>310</v>
      </c>
    </row>
    <row r="48" spans="1:13" x14ac:dyDescent="0.35">
      <c r="A48">
        <v>47</v>
      </c>
      <c r="B48" t="s">
        <v>58</v>
      </c>
      <c r="C48" t="s">
        <v>165</v>
      </c>
      <c r="D48" t="s">
        <v>232</v>
      </c>
      <c r="E48" s="1">
        <v>45920</v>
      </c>
      <c r="F48" t="s">
        <v>256</v>
      </c>
      <c r="G48" s="1">
        <v>45920</v>
      </c>
      <c r="H48" s="6" t="s">
        <v>277</v>
      </c>
      <c r="I48" t="s">
        <v>291</v>
      </c>
      <c r="J48" t="s">
        <v>298</v>
      </c>
      <c r="K48">
        <f>IF(OR(DataTable[[#This Row],[Start Time]]="",DataTable[[#This Row],[End Time]]=""),"", (DataTable[[#This Row],[End Time]]-DataTable[[#This Row],[Start Time]])*1440)</f>
        <v>19.999999999999929</v>
      </c>
      <c r="L48" t="s">
        <v>306</v>
      </c>
    </row>
    <row r="49" spans="1:13" x14ac:dyDescent="0.35">
      <c r="A49">
        <v>48</v>
      </c>
      <c r="B49" t="s">
        <v>59</v>
      </c>
      <c r="C49" t="s">
        <v>166</v>
      </c>
      <c r="D49" t="s">
        <v>228</v>
      </c>
      <c r="E49" s="1">
        <v>45963</v>
      </c>
      <c r="F49" t="s">
        <v>240</v>
      </c>
      <c r="G49" s="1">
        <v>45963</v>
      </c>
      <c r="H49" s="6" t="s">
        <v>243</v>
      </c>
      <c r="I49" t="s">
        <v>293</v>
      </c>
      <c r="J49" t="s">
        <v>297</v>
      </c>
      <c r="K49">
        <f>IF(OR(DataTable[[#This Row],[Start Time]]="",DataTable[[#This Row],[End Time]]=""),"", (DataTable[[#This Row],[End Time]]-DataTable[[#This Row],[Start Time]])*1440)</f>
        <v>89.999999999999915</v>
      </c>
      <c r="L49" t="s">
        <v>304</v>
      </c>
      <c r="M49" t="s">
        <v>308</v>
      </c>
    </row>
    <row r="50" spans="1:13" x14ac:dyDescent="0.35">
      <c r="A50">
        <v>49</v>
      </c>
      <c r="B50" t="s">
        <v>56</v>
      </c>
      <c r="C50" t="s">
        <v>163</v>
      </c>
      <c r="D50" t="s">
        <v>229</v>
      </c>
      <c r="E50" s="1">
        <v>45907</v>
      </c>
      <c r="F50" t="s">
        <v>263</v>
      </c>
      <c r="G50" s="1">
        <v>45907</v>
      </c>
      <c r="H50" s="6" t="s">
        <v>278</v>
      </c>
      <c r="I50" t="s">
        <v>296</v>
      </c>
      <c r="J50" t="s">
        <v>298</v>
      </c>
      <c r="K50">
        <f>IF(OR(DataTable[[#This Row],[Start Time]]="",DataTable[[#This Row],[End Time]]=""),"", (DataTable[[#This Row],[End Time]]-DataTable[[#This Row],[Start Time]])*1440)</f>
        <v>20.000000000000007</v>
      </c>
      <c r="L50" t="s">
        <v>302</v>
      </c>
    </row>
    <row r="51" spans="1:13" x14ac:dyDescent="0.35">
      <c r="A51">
        <v>50</v>
      </c>
      <c r="B51" t="s">
        <v>60</v>
      </c>
      <c r="C51" t="s">
        <v>167</v>
      </c>
      <c r="D51" t="s">
        <v>234</v>
      </c>
      <c r="E51" s="1">
        <v>45987</v>
      </c>
      <c r="F51" t="s">
        <v>246</v>
      </c>
      <c r="G51" s="1">
        <v>45987</v>
      </c>
      <c r="H51" s="6" t="s">
        <v>267</v>
      </c>
      <c r="I51" t="s">
        <v>293</v>
      </c>
      <c r="J51" t="s">
        <v>298</v>
      </c>
      <c r="K51">
        <f>IF(OR(DataTable[[#This Row],[Start Time]]="",DataTable[[#This Row],[End Time]]=""),"", (DataTable[[#This Row],[End Time]]-DataTable[[#This Row],[Start Time]])*1440)</f>
        <v>45</v>
      </c>
      <c r="L51" t="s">
        <v>302</v>
      </c>
    </row>
    <row r="52" spans="1:13" x14ac:dyDescent="0.35">
      <c r="A52">
        <v>51</v>
      </c>
      <c r="B52" t="s">
        <v>61</v>
      </c>
      <c r="C52" t="s">
        <v>168</v>
      </c>
      <c r="D52" t="s">
        <v>231</v>
      </c>
      <c r="E52" s="1">
        <v>45976</v>
      </c>
      <c r="F52" t="s">
        <v>245</v>
      </c>
      <c r="G52" s="1">
        <v>45976</v>
      </c>
      <c r="H52" s="6" t="s">
        <v>246</v>
      </c>
      <c r="I52" t="s">
        <v>293</v>
      </c>
      <c r="J52" t="s">
        <v>299</v>
      </c>
      <c r="K52">
        <f>IF(OR(DataTable[[#This Row],[Start Time]]="",DataTable[[#This Row],[End Time]]=""),"", (DataTable[[#This Row],[End Time]]-DataTable[[#This Row],[Start Time]])*1440)</f>
        <v>90</v>
      </c>
      <c r="L52" t="s">
        <v>305</v>
      </c>
      <c r="M52" t="s">
        <v>309</v>
      </c>
    </row>
    <row r="53" spans="1:13" x14ac:dyDescent="0.35">
      <c r="A53">
        <v>52</v>
      </c>
      <c r="B53" t="s">
        <v>62</v>
      </c>
      <c r="C53" t="s">
        <v>169</v>
      </c>
      <c r="D53" t="s">
        <v>227</v>
      </c>
      <c r="E53" s="1">
        <v>45937</v>
      </c>
      <c r="F53" t="s">
        <v>240</v>
      </c>
      <c r="G53" s="1">
        <v>45937</v>
      </c>
      <c r="H53" s="6" t="s">
        <v>267</v>
      </c>
      <c r="I53" t="s">
        <v>293</v>
      </c>
      <c r="J53" t="s">
        <v>298</v>
      </c>
      <c r="K53">
        <f>IF(OR(DataTable[[#This Row],[Start Time]]="",DataTable[[#This Row],[End Time]]=""),"", (DataTable[[#This Row],[End Time]]-DataTable[[#This Row],[Start Time]])*1440)</f>
        <v>74.999999999999972</v>
      </c>
      <c r="L53" t="s">
        <v>307</v>
      </c>
    </row>
    <row r="54" spans="1:13" x14ac:dyDescent="0.35">
      <c r="A54">
        <v>53</v>
      </c>
      <c r="B54" t="s">
        <v>63</v>
      </c>
      <c r="C54" t="s">
        <v>170</v>
      </c>
      <c r="D54" t="s">
        <v>231</v>
      </c>
      <c r="E54" s="1">
        <v>45951</v>
      </c>
      <c r="F54" t="s">
        <v>259</v>
      </c>
      <c r="G54" s="1">
        <v>45951</v>
      </c>
      <c r="H54" s="6" t="s">
        <v>249</v>
      </c>
      <c r="I54" t="s">
        <v>291</v>
      </c>
      <c r="J54" t="s">
        <v>298</v>
      </c>
      <c r="K54">
        <f>IF(OR(DataTable[[#This Row],[Start Time]]="",DataTable[[#This Row],[End Time]]=""),"", (DataTable[[#This Row],[End Time]]-DataTable[[#This Row],[Start Time]])*1440)</f>
        <v>74.999999999999972</v>
      </c>
      <c r="L54" t="s">
        <v>306</v>
      </c>
    </row>
    <row r="55" spans="1:13" x14ac:dyDescent="0.35">
      <c r="A55">
        <v>54</v>
      </c>
      <c r="B55" t="s">
        <v>64</v>
      </c>
      <c r="C55" t="s">
        <v>171</v>
      </c>
      <c r="D55" t="s">
        <v>229</v>
      </c>
      <c r="E55" s="1">
        <v>45890</v>
      </c>
      <c r="F55" t="s">
        <v>252</v>
      </c>
      <c r="G55" s="1">
        <v>45890</v>
      </c>
      <c r="H55" s="6" t="s">
        <v>279</v>
      </c>
      <c r="I55" t="s">
        <v>294</v>
      </c>
      <c r="J55" t="s">
        <v>299</v>
      </c>
      <c r="K55">
        <f>IF(OR(DataTable[[#This Row],[Start Time]]="",DataTable[[#This Row],[End Time]]=""),"", (DataTable[[#This Row],[End Time]]-DataTable[[#This Row],[Start Time]])*1440)</f>
        <v>20.000000000000007</v>
      </c>
      <c r="L55" t="s">
        <v>306</v>
      </c>
      <c r="M55" t="s">
        <v>313</v>
      </c>
    </row>
    <row r="56" spans="1:13" x14ac:dyDescent="0.35">
      <c r="A56">
        <v>55</v>
      </c>
      <c r="B56" t="s">
        <v>65</v>
      </c>
      <c r="C56" t="s">
        <v>172</v>
      </c>
      <c r="D56" t="s">
        <v>234</v>
      </c>
      <c r="E56" s="1">
        <v>45942</v>
      </c>
      <c r="F56" t="s">
        <v>258</v>
      </c>
      <c r="G56" s="1">
        <v>45942</v>
      </c>
      <c r="H56" s="6" t="s">
        <v>268</v>
      </c>
      <c r="I56" t="s">
        <v>292</v>
      </c>
      <c r="J56" t="s">
        <v>298</v>
      </c>
      <c r="K56">
        <f>IF(OR(DataTable[[#This Row],[Start Time]]="",DataTable[[#This Row],[End Time]]=""),"", (DataTable[[#This Row],[End Time]]-DataTable[[#This Row],[Start Time]])*1440)</f>
        <v>90</v>
      </c>
      <c r="L56" t="s">
        <v>304</v>
      </c>
    </row>
    <row r="57" spans="1:13" x14ac:dyDescent="0.35">
      <c r="A57">
        <v>56</v>
      </c>
      <c r="B57" t="s">
        <v>66</v>
      </c>
      <c r="C57" t="s">
        <v>173</v>
      </c>
      <c r="D57" t="s">
        <v>228</v>
      </c>
      <c r="E57" s="1">
        <v>45985</v>
      </c>
      <c r="F57" t="s">
        <v>258</v>
      </c>
      <c r="G57" s="1">
        <v>45985</v>
      </c>
      <c r="H57" s="6" t="s">
        <v>235</v>
      </c>
      <c r="I57" t="s">
        <v>291</v>
      </c>
      <c r="J57" t="s">
        <v>298</v>
      </c>
      <c r="K57">
        <f>IF(OR(DataTable[[#This Row],[Start Time]]="",DataTable[[#This Row],[End Time]]=""),"", (DataTable[[#This Row],[End Time]]-DataTable[[#This Row],[Start Time]])*1440)</f>
        <v>45</v>
      </c>
      <c r="L57" t="s">
        <v>305</v>
      </c>
    </row>
    <row r="58" spans="1:13" x14ac:dyDescent="0.35">
      <c r="A58">
        <v>57</v>
      </c>
      <c r="B58" t="s">
        <v>67</v>
      </c>
      <c r="C58" t="s">
        <v>174</v>
      </c>
      <c r="D58" t="s">
        <v>230</v>
      </c>
      <c r="E58" s="1">
        <v>45913</v>
      </c>
      <c r="F58" t="s">
        <v>262</v>
      </c>
      <c r="G58" s="1">
        <v>45913</v>
      </c>
      <c r="H58" s="6" t="s">
        <v>280</v>
      </c>
      <c r="I58" t="s">
        <v>293</v>
      </c>
      <c r="J58" t="s">
        <v>298</v>
      </c>
      <c r="K58">
        <f>IF(OR(DataTable[[#This Row],[Start Time]]="",DataTable[[#This Row],[End Time]]=""),"", (DataTable[[#This Row],[End Time]]-DataTable[[#This Row],[Start Time]])*1440)</f>
        <v>20.000000000000007</v>
      </c>
      <c r="L58" t="s">
        <v>305</v>
      </c>
    </row>
    <row r="59" spans="1:13" x14ac:dyDescent="0.35">
      <c r="A59">
        <v>58</v>
      </c>
      <c r="B59" t="s">
        <v>68</v>
      </c>
      <c r="C59" t="s">
        <v>175</v>
      </c>
      <c r="D59" t="s">
        <v>229</v>
      </c>
      <c r="E59" s="1">
        <v>45931</v>
      </c>
      <c r="F59" t="s">
        <v>240</v>
      </c>
      <c r="G59" s="1">
        <v>45931</v>
      </c>
      <c r="H59" s="6" t="s">
        <v>263</v>
      </c>
      <c r="I59" t="s">
        <v>292</v>
      </c>
      <c r="J59" t="s">
        <v>297</v>
      </c>
      <c r="K59">
        <f>IF(OR(DataTable[[#This Row],[Start Time]]="",DataTable[[#This Row],[End Time]]=""),"", (DataTable[[#This Row],[End Time]]-DataTable[[#This Row],[Start Time]])*1440)</f>
        <v>45</v>
      </c>
      <c r="L59" t="s">
        <v>305</v>
      </c>
      <c r="M59" t="s">
        <v>308</v>
      </c>
    </row>
    <row r="60" spans="1:13" x14ac:dyDescent="0.35">
      <c r="A60">
        <v>59</v>
      </c>
      <c r="B60" t="s">
        <v>69</v>
      </c>
      <c r="C60" t="s">
        <v>176</v>
      </c>
      <c r="D60" t="s">
        <v>233</v>
      </c>
      <c r="E60" s="1">
        <v>45900</v>
      </c>
      <c r="F60" t="s">
        <v>243</v>
      </c>
      <c r="G60" s="1">
        <v>45900</v>
      </c>
      <c r="H60" s="6" t="s">
        <v>239</v>
      </c>
      <c r="I60" t="s">
        <v>295</v>
      </c>
      <c r="J60" t="s">
        <v>297</v>
      </c>
      <c r="K60">
        <f>IF(OR(DataTable[[#This Row],[Start Time]]="",DataTable[[#This Row],[End Time]]=""),"", (DataTable[[#This Row],[End Time]]-DataTable[[#This Row],[Start Time]])*1440)</f>
        <v>45</v>
      </c>
      <c r="L60" t="s">
        <v>302</v>
      </c>
      <c r="M60" t="s">
        <v>308</v>
      </c>
    </row>
    <row r="61" spans="1:13" x14ac:dyDescent="0.35">
      <c r="A61">
        <v>60</v>
      </c>
      <c r="B61" t="s">
        <v>70</v>
      </c>
      <c r="C61" t="s">
        <v>177</v>
      </c>
      <c r="D61" t="s">
        <v>227</v>
      </c>
      <c r="E61" s="1">
        <v>45920</v>
      </c>
      <c r="F61" t="s">
        <v>251</v>
      </c>
      <c r="G61" s="1">
        <v>45920</v>
      </c>
      <c r="H61" s="6" t="s">
        <v>281</v>
      </c>
      <c r="I61" t="s">
        <v>293</v>
      </c>
      <c r="J61" t="s">
        <v>299</v>
      </c>
      <c r="K61">
        <f>IF(OR(DataTable[[#This Row],[Start Time]]="",DataTable[[#This Row],[End Time]]=""),"", (DataTable[[#This Row],[End Time]]-DataTable[[#This Row],[Start Time]])*1440)</f>
        <v>19.999999999999929</v>
      </c>
      <c r="L61" t="s">
        <v>302</v>
      </c>
      <c r="M61" t="s">
        <v>309</v>
      </c>
    </row>
    <row r="62" spans="1:13" x14ac:dyDescent="0.35">
      <c r="A62">
        <v>61</v>
      </c>
      <c r="B62" t="s">
        <v>71</v>
      </c>
      <c r="C62" t="s">
        <v>178</v>
      </c>
      <c r="D62" t="s">
        <v>228</v>
      </c>
      <c r="E62" s="1">
        <v>45978</v>
      </c>
      <c r="F62" t="s">
        <v>240</v>
      </c>
      <c r="G62" s="1">
        <v>45978</v>
      </c>
      <c r="H62" s="6" t="s">
        <v>282</v>
      </c>
      <c r="I62" t="s">
        <v>296</v>
      </c>
      <c r="J62" t="s">
        <v>298</v>
      </c>
      <c r="K62">
        <f>IF(OR(DataTable[[#This Row],[Start Time]]="",DataTable[[#This Row],[End Time]]=""),"", (DataTable[[#This Row],[End Time]]-DataTable[[#This Row],[Start Time]])*1440)</f>
        <v>20.000000000000007</v>
      </c>
      <c r="L62" t="s">
        <v>303</v>
      </c>
    </row>
    <row r="63" spans="1:13" x14ac:dyDescent="0.35">
      <c r="A63">
        <v>62</v>
      </c>
      <c r="B63" t="s">
        <v>72</v>
      </c>
      <c r="C63" t="s">
        <v>179</v>
      </c>
      <c r="D63" t="s">
        <v>228</v>
      </c>
      <c r="E63" s="1">
        <v>45915</v>
      </c>
      <c r="F63" t="s">
        <v>256</v>
      </c>
      <c r="G63" s="1">
        <v>45915</v>
      </c>
      <c r="H63" s="6" t="s">
        <v>266</v>
      </c>
      <c r="I63" t="s">
        <v>296</v>
      </c>
      <c r="J63" t="s">
        <v>298</v>
      </c>
      <c r="K63">
        <f>IF(OR(DataTable[[#This Row],[Start Time]]="",DataTable[[#This Row],[End Time]]=""),"", (DataTable[[#This Row],[End Time]]-DataTable[[#This Row],[Start Time]])*1440)</f>
        <v>45</v>
      </c>
      <c r="L63" t="s">
        <v>304</v>
      </c>
    </row>
    <row r="64" spans="1:13" x14ac:dyDescent="0.35">
      <c r="A64">
        <v>63</v>
      </c>
      <c r="B64" t="s">
        <v>73</v>
      </c>
      <c r="C64" t="s">
        <v>180</v>
      </c>
      <c r="D64" t="s">
        <v>227</v>
      </c>
      <c r="E64" s="1">
        <v>45989</v>
      </c>
      <c r="F64" t="s">
        <v>238</v>
      </c>
      <c r="G64" s="1">
        <v>45989</v>
      </c>
      <c r="H64" s="6" t="s">
        <v>256</v>
      </c>
      <c r="I64" t="s">
        <v>291</v>
      </c>
      <c r="J64" t="s">
        <v>299</v>
      </c>
      <c r="K64">
        <f>IF(OR(DataTable[[#This Row],[Start Time]]="",DataTable[[#This Row],[End Time]]=""),"", (DataTable[[#This Row],[End Time]]-DataTable[[#This Row],[Start Time]])*1440)</f>
        <v>45</v>
      </c>
      <c r="L64" t="s">
        <v>306</v>
      </c>
      <c r="M64" t="s">
        <v>313</v>
      </c>
    </row>
    <row r="65" spans="1:13" x14ac:dyDescent="0.35">
      <c r="A65">
        <v>64</v>
      </c>
      <c r="B65" t="s">
        <v>74</v>
      </c>
      <c r="C65" t="s">
        <v>181</v>
      </c>
      <c r="D65" t="s">
        <v>227</v>
      </c>
      <c r="E65" s="1">
        <v>45907</v>
      </c>
      <c r="F65" t="s">
        <v>245</v>
      </c>
      <c r="G65" s="1">
        <v>45907</v>
      </c>
      <c r="H65" s="6" t="s">
        <v>246</v>
      </c>
      <c r="I65" t="s">
        <v>291</v>
      </c>
      <c r="J65" t="s">
        <v>298</v>
      </c>
      <c r="K65">
        <f>IF(OR(DataTable[[#This Row],[Start Time]]="",DataTable[[#This Row],[End Time]]=""),"", (DataTable[[#This Row],[End Time]]-DataTable[[#This Row],[Start Time]])*1440)</f>
        <v>90</v>
      </c>
      <c r="L65" t="s">
        <v>303</v>
      </c>
    </row>
    <row r="66" spans="1:13" x14ac:dyDescent="0.35">
      <c r="A66">
        <v>65</v>
      </c>
      <c r="B66" t="s">
        <v>75</v>
      </c>
      <c r="C66" t="s">
        <v>182</v>
      </c>
      <c r="D66" t="s">
        <v>229</v>
      </c>
      <c r="E66" s="1">
        <v>45989</v>
      </c>
      <c r="F66" t="s">
        <v>247</v>
      </c>
      <c r="G66" s="1">
        <v>45989</v>
      </c>
      <c r="H66" s="6" t="s">
        <v>283</v>
      </c>
      <c r="I66" t="s">
        <v>294</v>
      </c>
      <c r="J66" t="s">
        <v>300</v>
      </c>
      <c r="K66">
        <f>IF(OR(DataTable[[#This Row],[Start Time]]="",DataTable[[#This Row],[End Time]]=""),"", (DataTable[[#This Row],[End Time]]-DataTable[[#This Row],[Start Time]])*1440)</f>
        <v>20.000000000000007</v>
      </c>
      <c r="L66" t="s">
        <v>304</v>
      </c>
      <c r="M66" t="s">
        <v>310</v>
      </c>
    </row>
    <row r="67" spans="1:13" x14ac:dyDescent="0.35">
      <c r="A67">
        <v>66</v>
      </c>
      <c r="B67" t="s">
        <v>76</v>
      </c>
      <c r="C67" t="s">
        <v>183</v>
      </c>
      <c r="D67" t="s">
        <v>231</v>
      </c>
      <c r="E67" s="1">
        <v>45892</v>
      </c>
      <c r="F67" t="s">
        <v>257</v>
      </c>
      <c r="G67" s="1">
        <v>45892</v>
      </c>
      <c r="H67" s="6" t="s">
        <v>251</v>
      </c>
      <c r="I67" t="s">
        <v>295</v>
      </c>
      <c r="J67" t="s">
        <v>298</v>
      </c>
      <c r="K67">
        <f>IF(OR(DataTable[[#This Row],[Start Time]]="",DataTable[[#This Row],[End Time]]=""),"", (DataTable[[#This Row],[End Time]]-DataTable[[#This Row],[Start Time]])*1440)</f>
        <v>75.000000000000057</v>
      </c>
      <c r="L67" t="s">
        <v>305</v>
      </c>
    </row>
    <row r="68" spans="1:13" x14ac:dyDescent="0.35">
      <c r="A68">
        <v>67</v>
      </c>
      <c r="B68" t="s">
        <v>38</v>
      </c>
      <c r="C68" t="s">
        <v>145</v>
      </c>
      <c r="D68" t="s">
        <v>231</v>
      </c>
      <c r="E68" s="1">
        <v>45982</v>
      </c>
      <c r="F68" t="s">
        <v>264</v>
      </c>
      <c r="G68" s="1">
        <v>45982</v>
      </c>
      <c r="H68" s="6" t="s">
        <v>258</v>
      </c>
      <c r="I68" t="s">
        <v>295</v>
      </c>
      <c r="J68" t="s">
        <v>298</v>
      </c>
      <c r="K68">
        <f>IF(OR(DataTable[[#This Row],[Start Time]]="",DataTable[[#This Row],[End Time]]=""),"", (DataTable[[#This Row],[End Time]]-DataTable[[#This Row],[Start Time]])*1440)</f>
        <v>74.999999999999972</v>
      </c>
      <c r="L68" t="s">
        <v>306</v>
      </c>
    </row>
    <row r="69" spans="1:13" x14ac:dyDescent="0.35">
      <c r="A69">
        <v>68</v>
      </c>
      <c r="B69" t="s">
        <v>77</v>
      </c>
      <c r="C69" t="s">
        <v>184</v>
      </c>
      <c r="D69" t="s">
        <v>233</v>
      </c>
      <c r="E69" s="1">
        <v>45940</v>
      </c>
      <c r="F69" t="s">
        <v>235</v>
      </c>
      <c r="G69" s="1">
        <v>45940</v>
      </c>
      <c r="H69" s="6" t="s">
        <v>267</v>
      </c>
      <c r="I69" t="s">
        <v>291</v>
      </c>
      <c r="J69" t="s">
        <v>299</v>
      </c>
      <c r="K69">
        <f>IF(OR(DataTable[[#This Row],[Start Time]]="",DataTable[[#This Row],[End Time]]=""),"", (DataTable[[#This Row],[End Time]]-DataTable[[#This Row],[Start Time]])*1440)</f>
        <v>60.000000000000028</v>
      </c>
      <c r="L69" t="s">
        <v>307</v>
      </c>
      <c r="M69" t="s">
        <v>309</v>
      </c>
    </row>
    <row r="70" spans="1:13" x14ac:dyDescent="0.35">
      <c r="A70">
        <v>69</v>
      </c>
      <c r="B70" t="s">
        <v>35</v>
      </c>
      <c r="C70" t="s">
        <v>142</v>
      </c>
      <c r="D70" t="s">
        <v>227</v>
      </c>
      <c r="E70" s="1">
        <v>45899</v>
      </c>
      <c r="F70" t="s">
        <v>261</v>
      </c>
      <c r="G70" s="1">
        <v>45899</v>
      </c>
      <c r="H70" s="6" t="s">
        <v>263</v>
      </c>
      <c r="I70" t="s">
        <v>296</v>
      </c>
      <c r="J70" t="s">
        <v>299</v>
      </c>
      <c r="K70">
        <f>IF(OR(DataTable[[#This Row],[Start Time]]="",DataTable[[#This Row],[End Time]]=""),"", (DataTable[[#This Row],[End Time]]-DataTable[[#This Row],[Start Time]])*1440)</f>
        <v>60.000000000000028</v>
      </c>
      <c r="L70" t="s">
        <v>305</v>
      </c>
      <c r="M70" t="s">
        <v>309</v>
      </c>
    </row>
    <row r="71" spans="1:13" x14ac:dyDescent="0.35">
      <c r="A71">
        <v>70</v>
      </c>
      <c r="B71" t="s">
        <v>78</v>
      </c>
      <c r="C71" t="s">
        <v>185</v>
      </c>
      <c r="D71" t="s">
        <v>229</v>
      </c>
      <c r="E71" s="1">
        <v>45915</v>
      </c>
      <c r="F71" t="s">
        <v>265</v>
      </c>
      <c r="G71" s="1">
        <v>45915</v>
      </c>
      <c r="H71" s="6" t="s">
        <v>250</v>
      </c>
      <c r="I71" t="s">
        <v>295</v>
      </c>
      <c r="J71" t="s">
        <v>298</v>
      </c>
      <c r="K71">
        <f>IF(OR(DataTable[[#This Row],[Start Time]]="",DataTable[[#This Row],[End Time]]=""),"", (DataTable[[#This Row],[End Time]]-DataTable[[#This Row],[Start Time]])*1440)</f>
        <v>90</v>
      </c>
      <c r="L71" t="s">
        <v>302</v>
      </c>
    </row>
    <row r="72" spans="1:13" x14ac:dyDescent="0.35">
      <c r="A72">
        <v>71</v>
      </c>
      <c r="B72" t="s">
        <v>79</v>
      </c>
      <c r="C72" t="s">
        <v>186</v>
      </c>
      <c r="D72" t="s">
        <v>234</v>
      </c>
      <c r="E72" s="1">
        <v>45946</v>
      </c>
      <c r="F72" t="s">
        <v>238</v>
      </c>
      <c r="G72" s="1">
        <v>45946</v>
      </c>
      <c r="H72" s="6" t="s">
        <v>257</v>
      </c>
      <c r="I72" t="s">
        <v>292</v>
      </c>
      <c r="J72" t="s">
        <v>298</v>
      </c>
      <c r="K72">
        <f>IF(OR(DataTable[[#This Row],[Start Time]]="",DataTable[[#This Row],[End Time]]=""),"", (DataTable[[#This Row],[End Time]]-DataTable[[#This Row],[Start Time]])*1440)</f>
        <v>29.999999999999893</v>
      </c>
      <c r="L72" t="s">
        <v>307</v>
      </c>
    </row>
    <row r="73" spans="1:13" x14ac:dyDescent="0.35">
      <c r="A73">
        <v>72</v>
      </c>
      <c r="B73" t="s">
        <v>80</v>
      </c>
      <c r="C73" t="s">
        <v>187</v>
      </c>
      <c r="D73" t="s">
        <v>229</v>
      </c>
      <c r="E73" s="1">
        <v>45925</v>
      </c>
      <c r="F73" t="s">
        <v>260</v>
      </c>
      <c r="G73" s="1">
        <v>45925</v>
      </c>
      <c r="H73" s="6" t="s">
        <v>251</v>
      </c>
      <c r="I73" t="s">
        <v>296</v>
      </c>
      <c r="J73" t="s">
        <v>299</v>
      </c>
      <c r="K73">
        <f>IF(OR(DataTable[[#This Row],[Start Time]]="",DataTable[[#This Row],[End Time]]=""),"", (DataTable[[#This Row],[End Time]]-DataTable[[#This Row],[Start Time]])*1440)</f>
        <v>90</v>
      </c>
      <c r="L73" t="s">
        <v>305</v>
      </c>
      <c r="M73" t="s">
        <v>313</v>
      </c>
    </row>
    <row r="74" spans="1:13" x14ac:dyDescent="0.35">
      <c r="A74">
        <v>73</v>
      </c>
      <c r="B74" t="s">
        <v>81</v>
      </c>
      <c r="C74" t="s">
        <v>188</v>
      </c>
      <c r="D74" t="s">
        <v>233</v>
      </c>
      <c r="E74" s="1">
        <v>45984</v>
      </c>
      <c r="F74" t="s">
        <v>262</v>
      </c>
      <c r="G74" s="1">
        <v>45984</v>
      </c>
      <c r="H74" s="6" t="s">
        <v>252</v>
      </c>
      <c r="I74" t="s">
        <v>292</v>
      </c>
      <c r="J74" t="s">
        <v>298</v>
      </c>
      <c r="K74">
        <f>IF(OR(DataTable[[#This Row],[Start Time]]="",DataTable[[#This Row],[End Time]]=""),"", (DataTable[[#This Row],[End Time]]-DataTable[[#This Row],[Start Time]])*1440)</f>
        <v>75.000000000000057</v>
      </c>
      <c r="L74" t="s">
        <v>304</v>
      </c>
    </row>
    <row r="75" spans="1:13" x14ac:dyDescent="0.35">
      <c r="A75">
        <v>74</v>
      </c>
      <c r="B75" t="s">
        <v>82</v>
      </c>
      <c r="C75" t="s">
        <v>189</v>
      </c>
      <c r="D75" t="s">
        <v>231</v>
      </c>
      <c r="E75" s="1">
        <v>45986</v>
      </c>
      <c r="F75" t="s">
        <v>246</v>
      </c>
      <c r="G75" s="1">
        <v>45986</v>
      </c>
      <c r="H75" s="6" t="s">
        <v>241</v>
      </c>
      <c r="I75" t="s">
        <v>296</v>
      </c>
      <c r="J75" t="s">
        <v>298</v>
      </c>
      <c r="K75">
        <f>IF(OR(DataTable[[#This Row],[Start Time]]="",DataTable[[#This Row],[End Time]]=""),"", (DataTable[[#This Row],[End Time]]-DataTable[[#This Row],[Start Time]])*1440)</f>
        <v>75.000000000000057</v>
      </c>
      <c r="L75" t="s">
        <v>306</v>
      </c>
    </row>
    <row r="76" spans="1:13" x14ac:dyDescent="0.35">
      <c r="A76">
        <v>75</v>
      </c>
      <c r="B76" t="s">
        <v>83</v>
      </c>
      <c r="C76" t="s">
        <v>190</v>
      </c>
      <c r="D76" t="s">
        <v>233</v>
      </c>
      <c r="E76" s="1">
        <v>45982</v>
      </c>
      <c r="F76" t="s">
        <v>266</v>
      </c>
      <c r="G76" s="1">
        <v>45982</v>
      </c>
      <c r="H76" s="6" t="s">
        <v>253</v>
      </c>
      <c r="I76" t="s">
        <v>291</v>
      </c>
      <c r="J76" t="s">
        <v>298</v>
      </c>
      <c r="K76">
        <f>IF(OR(DataTable[[#This Row],[Start Time]]="",DataTable[[#This Row],[End Time]]=""),"", (DataTable[[#This Row],[End Time]]-DataTable[[#This Row],[Start Time]])*1440)</f>
        <v>59.999999999999943</v>
      </c>
      <c r="L76" t="s">
        <v>307</v>
      </c>
    </row>
    <row r="77" spans="1:13" x14ac:dyDescent="0.35">
      <c r="A77">
        <v>76</v>
      </c>
      <c r="B77" t="s">
        <v>84</v>
      </c>
      <c r="C77" t="s">
        <v>191</v>
      </c>
      <c r="D77" t="s">
        <v>233</v>
      </c>
      <c r="E77" s="1">
        <v>45902</v>
      </c>
      <c r="F77" t="s">
        <v>262</v>
      </c>
      <c r="G77" s="1">
        <v>45902</v>
      </c>
      <c r="H77" s="6" t="s">
        <v>249</v>
      </c>
      <c r="I77" t="s">
        <v>292</v>
      </c>
      <c r="J77" t="s">
        <v>298</v>
      </c>
      <c r="K77">
        <f>IF(OR(DataTable[[#This Row],[Start Time]]="",DataTable[[#This Row],[End Time]]=""),"", (DataTable[[#This Row],[End Time]]-DataTable[[#This Row],[Start Time]])*1440)</f>
        <v>45</v>
      </c>
      <c r="L77" t="s">
        <v>303</v>
      </c>
    </row>
    <row r="78" spans="1:13" x14ac:dyDescent="0.35">
      <c r="A78">
        <v>77</v>
      </c>
      <c r="B78" t="s">
        <v>85</v>
      </c>
      <c r="C78" t="s">
        <v>192</v>
      </c>
      <c r="D78" t="s">
        <v>230</v>
      </c>
      <c r="E78" s="1">
        <v>45973</v>
      </c>
      <c r="F78" t="s">
        <v>243</v>
      </c>
      <c r="G78" s="1">
        <v>45973</v>
      </c>
      <c r="H78" s="6" t="s">
        <v>260</v>
      </c>
      <c r="I78" t="s">
        <v>291</v>
      </c>
      <c r="J78" t="s">
        <v>298</v>
      </c>
      <c r="K78">
        <f>IF(OR(DataTable[[#This Row],[Start Time]]="",DataTable[[#This Row],[End Time]]=""),"", (DataTable[[#This Row],[End Time]]-DataTable[[#This Row],[Start Time]])*1440)</f>
        <v>75.000000000000057</v>
      </c>
      <c r="L78" t="s">
        <v>302</v>
      </c>
    </row>
    <row r="79" spans="1:13" x14ac:dyDescent="0.35">
      <c r="A79">
        <v>78</v>
      </c>
      <c r="B79" t="s">
        <v>86</v>
      </c>
      <c r="C79" t="s">
        <v>193</v>
      </c>
      <c r="D79" t="s">
        <v>231</v>
      </c>
      <c r="E79" s="1">
        <v>45895</v>
      </c>
      <c r="F79" t="s">
        <v>267</v>
      </c>
      <c r="G79" s="1">
        <v>45895</v>
      </c>
      <c r="H79" s="6" t="s">
        <v>241</v>
      </c>
      <c r="I79" t="s">
        <v>294</v>
      </c>
      <c r="J79" t="s">
        <v>300</v>
      </c>
      <c r="K79">
        <f>IF(OR(DataTable[[#This Row],[Start Time]]="",DataTable[[#This Row],[End Time]]=""),"", (DataTable[[#This Row],[End Time]]-DataTable[[#This Row],[Start Time]])*1440)</f>
        <v>30.000000000000053</v>
      </c>
      <c r="L79" t="s">
        <v>306</v>
      </c>
      <c r="M79" t="s">
        <v>310</v>
      </c>
    </row>
    <row r="80" spans="1:13" x14ac:dyDescent="0.35">
      <c r="A80">
        <v>79</v>
      </c>
      <c r="B80" t="s">
        <v>87</v>
      </c>
      <c r="C80" t="s">
        <v>194</v>
      </c>
      <c r="D80" t="s">
        <v>227</v>
      </c>
      <c r="E80" s="1">
        <v>45917</v>
      </c>
      <c r="F80" t="s">
        <v>257</v>
      </c>
      <c r="G80" s="1">
        <v>45917</v>
      </c>
      <c r="H80" s="6" t="s">
        <v>284</v>
      </c>
      <c r="I80" t="s">
        <v>291</v>
      </c>
      <c r="J80" t="s">
        <v>299</v>
      </c>
      <c r="K80">
        <f>IF(OR(DataTable[[#This Row],[Start Time]]="",DataTable[[#This Row],[End Time]]=""),"", (DataTable[[#This Row],[End Time]]-DataTable[[#This Row],[Start Time]])*1440)</f>
        <v>20.000000000000089</v>
      </c>
      <c r="L80" t="s">
        <v>307</v>
      </c>
      <c r="M80" t="s">
        <v>313</v>
      </c>
    </row>
    <row r="81" spans="1:13" x14ac:dyDescent="0.35">
      <c r="A81">
        <v>80</v>
      </c>
      <c r="B81" t="s">
        <v>61</v>
      </c>
      <c r="C81" t="s">
        <v>168</v>
      </c>
      <c r="D81" t="s">
        <v>234</v>
      </c>
      <c r="E81" s="1">
        <v>45884</v>
      </c>
      <c r="F81" t="s">
        <v>266</v>
      </c>
      <c r="G81" s="1">
        <v>45884</v>
      </c>
      <c r="H81" s="6" t="s">
        <v>250</v>
      </c>
      <c r="I81" t="s">
        <v>291</v>
      </c>
      <c r="J81" t="s">
        <v>299</v>
      </c>
      <c r="K81">
        <f>IF(OR(DataTable[[#This Row],[Start Time]]="",DataTable[[#This Row],[End Time]]=""),"", (DataTable[[#This Row],[End Time]]-DataTable[[#This Row],[Start Time]])*1440)</f>
        <v>74.999999999999886</v>
      </c>
      <c r="L81" t="s">
        <v>302</v>
      </c>
      <c r="M81" t="s">
        <v>309</v>
      </c>
    </row>
    <row r="82" spans="1:13" x14ac:dyDescent="0.35">
      <c r="A82">
        <v>81</v>
      </c>
      <c r="B82" t="s">
        <v>88</v>
      </c>
      <c r="C82" t="s">
        <v>195</v>
      </c>
      <c r="D82" t="s">
        <v>230</v>
      </c>
      <c r="E82" s="1">
        <v>45950</v>
      </c>
      <c r="F82" t="s">
        <v>252</v>
      </c>
      <c r="G82" s="1">
        <v>45950</v>
      </c>
      <c r="H82" s="6" t="s">
        <v>263</v>
      </c>
      <c r="I82" t="s">
        <v>291</v>
      </c>
      <c r="J82" t="s">
        <v>298</v>
      </c>
      <c r="K82">
        <f>IF(OR(DataTable[[#This Row],[Start Time]]="",DataTable[[#This Row],[End Time]]=""),"", (DataTable[[#This Row],[End Time]]-DataTable[[#This Row],[Start Time]])*1440)</f>
        <v>90</v>
      </c>
      <c r="L82" t="s">
        <v>305</v>
      </c>
    </row>
    <row r="83" spans="1:13" x14ac:dyDescent="0.35">
      <c r="A83">
        <v>82</v>
      </c>
      <c r="B83" t="s">
        <v>89</v>
      </c>
      <c r="C83" t="s">
        <v>196</v>
      </c>
      <c r="D83" t="s">
        <v>233</v>
      </c>
      <c r="E83" s="1">
        <v>45975</v>
      </c>
      <c r="F83" t="s">
        <v>241</v>
      </c>
      <c r="G83" s="1">
        <v>45975</v>
      </c>
      <c r="H83" s="6" t="s">
        <v>285</v>
      </c>
      <c r="I83" t="s">
        <v>295</v>
      </c>
      <c r="J83" t="s">
        <v>298</v>
      </c>
      <c r="K83">
        <f>IF(OR(DataTable[[#This Row],[Start Time]]="",DataTable[[#This Row],[End Time]]=""),"", (DataTable[[#This Row],[End Time]]-DataTable[[#This Row],[Start Time]])*1440)</f>
        <v>19.999999999999929</v>
      </c>
      <c r="L83" t="s">
        <v>305</v>
      </c>
    </row>
    <row r="84" spans="1:13" x14ac:dyDescent="0.35">
      <c r="A84">
        <v>83</v>
      </c>
      <c r="B84" t="s">
        <v>90</v>
      </c>
      <c r="C84" t="s">
        <v>197</v>
      </c>
      <c r="D84" t="s">
        <v>232</v>
      </c>
      <c r="E84" s="1">
        <v>45952</v>
      </c>
      <c r="F84" t="s">
        <v>241</v>
      </c>
      <c r="G84" s="1">
        <v>45952</v>
      </c>
      <c r="H84" s="6" t="s">
        <v>260</v>
      </c>
      <c r="I84" t="s">
        <v>294</v>
      </c>
      <c r="J84" t="s">
        <v>298</v>
      </c>
      <c r="K84">
        <f>IF(OR(DataTable[[#This Row],[Start Time]]="",DataTable[[#This Row],[End Time]]=""),"", (DataTable[[#This Row],[End Time]]-DataTable[[#This Row],[Start Time]])*1440)</f>
        <v>59.999999999999943</v>
      </c>
      <c r="L84" t="s">
        <v>304</v>
      </c>
    </row>
    <row r="85" spans="1:13" x14ac:dyDescent="0.35">
      <c r="A85">
        <v>84</v>
      </c>
      <c r="B85" t="s">
        <v>91</v>
      </c>
      <c r="C85" t="s">
        <v>198</v>
      </c>
      <c r="D85" t="s">
        <v>228</v>
      </c>
      <c r="E85" s="1">
        <v>45893</v>
      </c>
      <c r="F85" t="s">
        <v>239</v>
      </c>
      <c r="G85" s="1">
        <v>45893</v>
      </c>
      <c r="H85" s="6" t="s">
        <v>256</v>
      </c>
      <c r="I85" t="s">
        <v>295</v>
      </c>
      <c r="J85" t="s">
        <v>298</v>
      </c>
      <c r="K85">
        <f>IF(OR(DataTable[[#This Row],[Start Time]]="",DataTable[[#This Row],[End Time]]=""),"", (DataTable[[#This Row],[End Time]]-DataTable[[#This Row],[Start Time]])*1440)</f>
        <v>60.000000000000107</v>
      </c>
      <c r="L85" t="s">
        <v>302</v>
      </c>
    </row>
    <row r="86" spans="1:13" x14ac:dyDescent="0.35">
      <c r="A86">
        <v>85</v>
      </c>
      <c r="B86" t="s">
        <v>92</v>
      </c>
      <c r="C86" t="s">
        <v>199</v>
      </c>
      <c r="D86" t="s">
        <v>229</v>
      </c>
      <c r="E86" s="1">
        <v>45902</v>
      </c>
      <c r="F86" t="s">
        <v>262</v>
      </c>
      <c r="G86" s="1">
        <v>45902</v>
      </c>
      <c r="H86" s="6" t="s">
        <v>252</v>
      </c>
      <c r="I86" t="s">
        <v>296</v>
      </c>
      <c r="J86" t="s">
        <v>299</v>
      </c>
      <c r="K86">
        <f>IF(OR(DataTable[[#This Row],[Start Time]]="",DataTable[[#This Row],[End Time]]=""),"", (DataTable[[#This Row],[End Time]]-DataTable[[#This Row],[Start Time]])*1440)</f>
        <v>75.000000000000057</v>
      </c>
      <c r="L86" t="s">
        <v>304</v>
      </c>
      <c r="M86" t="s">
        <v>309</v>
      </c>
    </row>
    <row r="87" spans="1:13" x14ac:dyDescent="0.35">
      <c r="A87">
        <v>86</v>
      </c>
      <c r="B87" t="s">
        <v>93</v>
      </c>
      <c r="C87" t="s">
        <v>200</v>
      </c>
      <c r="D87" t="s">
        <v>232</v>
      </c>
      <c r="E87" s="1">
        <v>45899</v>
      </c>
      <c r="F87" t="s">
        <v>253</v>
      </c>
      <c r="G87" s="1">
        <v>45899</v>
      </c>
      <c r="H87" s="6" t="s">
        <v>270</v>
      </c>
      <c r="I87" t="s">
        <v>292</v>
      </c>
      <c r="J87" t="s">
        <v>298</v>
      </c>
      <c r="K87">
        <f>IF(OR(DataTable[[#This Row],[Start Time]]="",DataTable[[#This Row],[End Time]]=""),"", (DataTable[[#This Row],[End Time]]-DataTable[[#This Row],[Start Time]])*1440)</f>
        <v>30.000000000000053</v>
      </c>
      <c r="L87" t="s">
        <v>304</v>
      </c>
    </row>
    <row r="88" spans="1:13" x14ac:dyDescent="0.35">
      <c r="A88">
        <v>87</v>
      </c>
      <c r="B88" t="s">
        <v>25</v>
      </c>
      <c r="C88" t="s">
        <v>132</v>
      </c>
      <c r="D88" t="s">
        <v>230</v>
      </c>
      <c r="E88" s="1">
        <v>45974</v>
      </c>
      <c r="F88" t="s">
        <v>268</v>
      </c>
      <c r="G88" s="1">
        <v>45974</v>
      </c>
      <c r="H88" s="6" t="s">
        <v>237</v>
      </c>
      <c r="I88" t="s">
        <v>295</v>
      </c>
      <c r="J88" t="s">
        <v>298</v>
      </c>
      <c r="K88">
        <f>IF(OR(DataTable[[#This Row],[Start Time]]="",DataTable[[#This Row],[End Time]]=""),"", (DataTable[[#This Row],[End Time]]-DataTable[[#This Row],[Start Time]])*1440)</f>
        <v>60.000000000000028</v>
      </c>
      <c r="L88" t="s">
        <v>305</v>
      </c>
    </row>
    <row r="89" spans="1:13" x14ac:dyDescent="0.35">
      <c r="A89">
        <v>88</v>
      </c>
      <c r="B89" t="s">
        <v>86</v>
      </c>
      <c r="C89" t="s">
        <v>193</v>
      </c>
      <c r="D89" t="s">
        <v>230</v>
      </c>
      <c r="E89" s="1">
        <v>45916</v>
      </c>
      <c r="F89" t="s">
        <v>261</v>
      </c>
      <c r="G89" s="1">
        <v>45916</v>
      </c>
      <c r="H89" s="6" t="s">
        <v>268</v>
      </c>
      <c r="I89" t="s">
        <v>295</v>
      </c>
      <c r="J89" t="s">
        <v>299</v>
      </c>
      <c r="K89">
        <f>IF(OR(DataTable[[#This Row],[Start Time]]="",DataTable[[#This Row],[End Time]]=""),"", (DataTable[[#This Row],[End Time]]-DataTable[[#This Row],[Start Time]])*1440)</f>
        <v>74.999999999999972</v>
      </c>
      <c r="L89" t="s">
        <v>303</v>
      </c>
      <c r="M89" t="s">
        <v>313</v>
      </c>
    </row>
    <row r="90" spans="1:13" x14ac:dyDescent="0.35">
      <c r="A90">
        <v>89</v>
      </c>
      <c r="B90" t="s">
        <v>94</v>
      </c>
      <c r="C90" t="s">
        <v>201</v>
      </c>
      <c r="D90" t="s">
        <v>233</v>
      </c>
      <c r="E90" s="1">
        <v>45948</v>
      </c>
      <c r="F90" t="s">
        <v>262</v>
      </c>
      <c r="G90" s="1">
        <v>45948</v>
      </c>
      <c r="H90" s="6" t="s">
        <v>247</v>
      </c>
      <c r="I90" t="s">
        <v>294</v>
      </c>
      <c r="J90" t="s">
        <v>298</v>
      </c>
      <c r="K90">
        <f>IF(OR(DataTable[[#This Row],[Start Time]]="",DataTable[[#This Row],[End Time]]=""),"", (DataTable[[#This Row],[End Time]]-DataTable[[#This Row],[Start Time]])*1440)</f>
        <v>30.000000000000053</v>
      </c>
      <c r="L90" t="s">
        <v>305</v>
      </c>
    </row>
    <row r="91" spans="1:13" x14ac:dyDescent="0.35">
      <c r="A91">
        <v>90</v>
      </c>
      <c r="B91" t="s">
        <v>95</v>
      </c>
      <c r="C91" t="s">
        <v>202</v>
      </c>
      <c r="D91" t="s">
        <v>227</v>
      </c>
      <c r="E91" s="1">
        <v>45896</v>
      </c>
      <c r="F91" t="s">
        <v>264</v>
      </c>
      <c r="G91" s="1">
        <v>45896</v>
      </c>
      <c r="H91" s="6" t="s">
        <v>245</v>
      </c>
      <c r="I91" t="s">
        <v>294</v>
      </c>
      <c r="J91" t="s">
        <v>299</v>
      </c>
      <c r="K91">
        <f>IF(OR(DataTable[[#This Row],[Start Time]]="",DataTable[[#This Row],[End Time]]=""),"", (DataTable[[#This Row],[End Time]]-DataTable[[#This Row],[Start Time]])*1440)</f>
        <v>45</v>
      </c>
      <c r="L91" t="s">
        <v>303</v>
      </c>
      <c r="M91" t="s">
        <v>309</v>
      </c>
    </row>
    <row r="92" spans="1:13" x14ac:dyDescent="0.35">
      <c r="A92">
        <v>91</v>
      </c>
      <c r="B92" t="s">
        <v>96</v>
      </c>
      <c r="C92" t="s">
        <v>203</v>
      </c>
      <c r="D92" t="s">
        <v>231</v>
      </c>
      <c r="E92" s="1">
        <v>45970</v>
      </c>
      <c r="F92" t="s">
        <v>259</v>
      </c>
      <c r="G92" s="1">
        <v>45970</v>
      </c>
      <c r="H92" s="6" t="s">
        <v>249</v>
      </c>
      <c r="I92" t="s">
        <v>291</v>
      </c>
      <c r="J92" t="s">
        <v>300</v>
      </c>
      <c r="K92">
        <f>IF(OR(DataTable[[#This Row],[Start Time]]="",DataTable[[#This Row],[End Time]]=""),"", (DataTable[[#This Row],[End Time]]-DataTable[[#This Row],[Start Time]])*1440)</f>
        <v>74.999999999999972</v>
      </c>
      <c r="L92" t="s">
        <v>303</v>
      </c>
      <c r="M92" t="s">
        <v>310</v>
      </c>
    </row>
    <row r="93" spans="1:13" x14ac:dyDescent="0.35">
      <c r="A93">
        <v>92</v>
      </c>
      <c r="B93" t="s">
        <v>97</v>
      </c>
      <c r="C93" t="s">
        <v>204</v>
      </c>
      <c r="D93" t="s">
        <v>227</v>
      </c>
      <c r="E93" s="1">
        <v>45973</v>
      </c>
      <c r="F93" t="s">
        <v>249</v>
      </c>
      <c r="G93" s="1">
        <v>45973</v>
      </c>
      <c r="H93" s="6" t="s">
        <v>286</v>
      </c>
      <c r="I93" t="s">
        <v>293</v>
      </c>
      <c r="J93" t="s">
        <v>298</v>
      </c>
      <c r="K93">
        <f>IF(OR(DataTable[[#This Row],[Start Time]]="",DataTable[[#This Row],[End Time]]=""),"", (DataTable[[#This Row],[End Time]]-DataTable[[#This Row],[Start Time]])*1440)</f>
        <v>20.000000000000007</v>
      </c>
      <c r="L93" t="s">
        <v>304</v>
      </c>
    </row>
    <row r="94" spans="1:13" x14ac:dyDescent="0.35">
      <c r="A94">
        <v>93</v>
      </c>
      <c r="B94" t="s">
        <v>98</v>
      </c>
      <c r="C94" t="s">
        <v>205</v>
      </c>
      <c r="D94" t="s">
        <v>227</v>
      </c>
      <c r="E94" s="1">
        <v>45958</v>
      </c>
      <c r="F94" t="s">
        <v>253</v>
      </c>
      <c r="G94" s="1">
        <v>45958</v>
      </c>
      <c r="H94" s="6" t="s">
        <v>287</v>
      </c>
      <c r="I94" t="s">
        <v>291</v>
      </c>
      <c r="J94" t="s">
        <v>297</v>
      </c>
      <c r="K94">
        <f>IF(OR(DataTable[[#This Row],[Start Time]]="",DataTable[[#This Row],[End Time]]=""),"", (DataTable[[#This Row],[End Time]]-DataTable[[#This Row],[Start Time]])*1440)</f>
        <v>19.999999999999929</v>
      </c>
      <c r="L94" t="s">
        <v>303</v>
      </c>
      <c r="M94" t="s">
        <v>308</v>
      </c>
    </row>
    <row r="95" spans="1:13" x14ac:dyDescent="0.35">
      <c r="A95">
        <v>94</v>
      </c>
      <c r="B95" t="s">
        <v>99</v>
      </c>
      <c r="C95" t="s">
        <v>206</v>
      </c>
      <c r="D95" t="s">
        <v>233</v>
      </c>
      <c r="E95" s="1">
        <v>45919</v>
      </c>
      <c r="F95" t="s">
        <v>267</v>
      </c>
      <c r="G95" s="1">
        <v>45919</v>
      </c>
      <c r="H95" s="6" t="s">
        <v>237</v>
      </c>
      <c r="I95" t="s">
        <v>293</v>
      </c>
      <c r="J95" t="s">
        <v>301</v>
      </c>
      <c r="K95">
        <f>IF(OR(DataTable[[#This Row],[Start Time]]="",DataTable[[#This Row],[End Time]]=""),"", (DataTable[[#This Row],[End Time]]-DataTable[[#This Row],[Start Time]])*1440)</f>
        <v>45</v>
      </c>
      <c r="L95" t="s">
        <v>303</v>
      </c>
      <c r="M95" t="s">
        <v>312</v>
      </c>
    </row>
    <row r="96" spans="1:13" x14ac:dyDescent="0.35">
      <c r="A96">
        <v>95</v>
      </c>
      <c r="B96" t="s">
        <v>73</v>
      </c>
      <c r="C96" t="s">
        <v>180</v>
      </c>
      <c r="D96" t="s">
        <v>234</v>
      </c>
      <c r="E96" s="1">
        <v>45919</v>
      </c>
      <c r="F96" t="s">
        <v>264</v>
      </c>
      <c r="G96" s="1">
        <v>45919</v>
      </c>
      <c r="H96" s="6" t="s">
        <v>261</v>
      </c>
      <c r="I96" t="s">
        <v>294</v>
      </c>
      <c r="J96" t="s">
        <v>299</v>
      </c>
      <c r="K96">
        <f>IF(OR(DataTable[[#This Row],[Start Time]]="",DataTable[[#This Row],[End Time]]=""),"", (DataTable[[#This Row],[End Time]]-DataTable[[#This Row],[Start Time]])*1440)</f>
        <v>90</v>
      </c>
      <c r="L96" t="s">
        <v>302</v>
      </c>
      <c r="M96" t="s">
        <v>313</v>
      </c>
    </row>
    <row r="97" spans="1:13" x14ac:dyDescent="0.35">
      <c r="A97">
        <v>96</v>
      </c>
      <c r="B97" t="s">
        <v>95</v>
      </c>
      <c r="C97" t="s">
        <v>202</v>
      </c>
      <c r="D97" t="s">
        <v>233</v>
      </c>
      <c r="E97" s="1">
        <v>45895</v>
      </c>
      <c r="F97" t="s">
        <v>269</v>
      </c>
      <c r="G97" s="1">
        <v>45895</v>
      </c>
      <c r="H97" s="6" t="s">
        <v>245</v>
      </c>
      <c r="I97" t="s">
        <v>296</v>
      </c>
      <c r="J97" t="s">
        <v>297</v>
      </c>
      <c r="K97">
        <f>IF(OR(DataTable[[#This Row],[Start Time]]="",DataTable[[#This Row],[End Time]]=""),"", (DataTable[[#This Row],[End Time]]-DataTable[[#This Row],[Start Time]])*1440)</f>
        <v>74.999999999999972</v>
      </c>
      <c r="L97" t="s">
        <v>302</v>
      </c>
      <c r="M97" t="s">
        <v>308</v>
      </c>
    </row>
    <row r="98" spans="1:13" x14ac:dyDescent="0.35">
      <c r="A98">
        <v>97</v>
      </c>
      <c r="B98" t="s">
        <v>100</v>
      </c>
      <c r="C98" t="s">
        <v>207</v>
      </c>
      <c r="D98" t="s">
        <v>230</v>
      </c>
      <c r="E98" s="1">
        <v>45982</v>
      </c>
      <c r="F98" t="s">
        <v>270</v>
      </c>
      <c r="G98" s="1">
        <v>45982</v>
      </c>
      <c r="H98" s="6" t="s">
        <v>288</v>
      </c>
      <c r="I98" t="s">
        <v>291</v>
      </c>
      <c r="J98" t="s">
        <v>299</v>
      </c>
      <c r="K98">
        <f>IF(OR(DataTable[[#This Row],[Start Time]]="",DataTable[[#This Row],[End Time]]=""),"", (DataTable[[#This Row],[End Time]]-DataTable[[#This Row],[Start Time]])*1440)</f>
        <v>19.999999999999929</v>
      </c>
      <c r="L98" t="s">
        <v>305</v>
      </c>
      <c r="M98" t="s">
        <v>313</v>
      </c>
    </row>
    <row r="99" spans="1:13" x14ac:dyDescent="0.35">
      <c r="A99">
        <v>98</v>
      </c>
      <c r="B99" t="s">
        <v>101</v>
      </c>
      <c r="C99" t="s">
        <v>208</v>
      </c>
      <c r="D99" t="s">
        <v>228</v>
      </c>
      <c r="E99" s="1">
        <v>45967</v>
      </c>
      <c r="F99" t="s">
        <v>270</v>
      </c>
      <c r="G99" s="1">
        <v>45967</v>
      </c>
      <c r="H99" s="6" t="s">
        <v>289</v>
      </c>
      <c r="I99" t="s">
        <v>293</v>
      </c>
      <c r="J99" t="s">
        <v>300</v>
      </c>
      <c r="K99">
        <f>IF(OR(DataTable[[#This Row],[Start Time]]="",DataTable[[#This Row],[End Time]]=""),"", (DataTable[[#This Row],[End Time]]-DataTable[[#This Row],[Start Time]])*1440)</f>
        <v>74.999999999999886</v>
      </c>
      <c r="L99" t="s">
        <v>303</v>
      </c>
      <c r="M99" t="s">
        <v>310</v>
      </c>
    </row>
    <row r="100" spans="1:13" x14ac:dyDescent="0.35">
      <c r="A100">
        <v>99</v>
      </c>
      <c r="B100" t="s">
        <v>102</v>
      </c>
      <c r="C100" t="s">
        <v>209</v>
      </c>
      <c r="D100" t="s">
        <v>232</v>
      </c>
      <c r="E100" s="1">
        <v>45932</v>
      </c>
      <c r="F100" t="s">
        <v>268</v>
      </c>
      <c r="G100" s="1">
        <v>45932</v>
      </c>
      <c r="H100" s="6" t="s">
        <v>239</v>
      </c>
      <c r="I100" t="s">
        <v>293</v>
      </c>
      <c r="J100" t="s">
        <v>300</v>
      </c>
      <c r="K100">
        <f>IF(OR(DataTable[[#This Row],[Start Time]]="",DataTable[[#This Row],[End Time]]=""),"", (DataTable[[#This Row],[End Time]]-DataTable[[#This Row],[Start Time]])*1440)</f>
        <v>74.999999999999972</v>
      </c>
      <c r="L100" t="s">
        <v>303</v>
      </c>
      <c r="M100" t="s">
        <v>310</v>
      </c>
    </row>
    <row r="101" spans="1:13" x14ac:dyDescent="0.35">
      <c r="A101">
        <v>100</v>
      </c>
      <c r="B101" t="s">
        <v>103</v>
      </c>
      <c r="C101" t="s">
        <v>210</v>
      </c>
      <c r="D101" t="s">
        <v>229</v>
      </c>
      <c r="E101" s="1">
        <v>45959</v>
      </c>
      <c r="F101" t="s">
        <v>255</v>
      </c>
      <c r="G101" s="1">
        <v>45959</v>
      </c>
      <c r="H101" s="6" t="s">
        <v>289</v>
      </c>
      <c r="I101" t="s">
        <v>296</v>
      </c>
      <c r="J101" t="s">
        <v>301</v>
      </c>
      <c r="K101">
        <f>IF(OR(DataTable[[#This Row],[Start Time]]="",DataTable[[#This Row],[End Time]]=""),"", (DataTable[[#This Row],[End Time]]-DataTable[[#This Row],[Start Time]])*1440)</f>
        <v>59.999999999999943</v>
      </c>
      <c r="L101" t="s">
        <v>303</v>
      </c>
      <c r="M101" t="s">
        <v>311</v>
      </c>
    </row>
    <row r="102" spans="1:13" x14ac:dyDescent="0.35">
      <c r="A102">
        <v>101</v>
      </c>
      <c r="B102" t="s">
        <v>104</v>
      </c>
      <c r="C102" t="s">
        <v>211</v>
      </c>
      <c r="D102" t="s">
        <v>234</v>
      </c>
      <c r="E102" s="1">
        <v>45935</v>
      </c>
      <c r="F102" t="s">
        <v>258</v>
      </c>
      <c r="G102" s="1">
        <v>45935</v>
      </c>
      <c r="H102" s="6" t="s">
        <v>263</v>
      </c>
      <c r="I102" t="s">
        <v>296</v>
      </c>
      <c r="J102" t="s">
        <v>298</v>
      </c>
      <c r="K102">
        <f>IF(OR(DataTable[[#This Row],[Start Time]]="",DataTable[[#This Row],[End Time]]=""),"", (DataTable[[#This Row],[End Time]]-DataTable[[#This Row],[Start Time]])*1440)</f>
        <v>75.000000000000057</v>
      </c>
      <c r="L102" t="s">
        <v>304</v>
      </c>
    </row>
    <row r="103" spans="1:13" x14ac:dyDescent="0.35">
      <c r="A103">
        <v>102</v>
      </c>
      <c r="B103" t="s">
        <v>84</v>
      </c>
      <c r="C103" t="s">
        <v>191</v>
      </c>
      <c r="D103" t="s">
        <v>234</v>
      </c>
      <c r="E103" s="1">
        <v>45908</v>
      </c>
      <c r="F103" t="s">
        <v>263</v>
      </c>
      <c r="G103" s="1">
        <v>45908</v>
      </c>
      <c r="H103" s="6" t="s">
        <v>237</v>
      </c>
      <c r="I103" t="s">
        <v>291</v>
      </c>
      <c r="J103" t="s">
        <v>297</v>
      </c>
      <c r="K103">
        <f>IF(OR(DataTable[[#This Row],[Start Time]]="",DataTable[[#This Row],[End Time]]=""),"", (DataTable[[#This Row],[End Time]]-DataTable[[#This Row],[Start Time]])*1440)</f>
        <v>74.999999999999972</v>
      </c>
      <c r="L103" t="s">
        <v>303</v>
      </c>
      <c r="M103" t="s">
        <v>308</v>
      </c>
    </row>
    <row r="104" spans="1:13" x14ac:dyDescent="0.35">
      <c r="A104">
        <v>103</v>
      </c>
      <c r="B104" t="s">
        <v>105</v>
      </c>
      <c r="C104" t="s">
        <v>212</v>
      </c>
      <c r="D104" t="s">
        <v>233</v>
      </c>
      <c r="E104" s="1">
        <v>45906</v>
      </c>
      <c r="F104" t="s">
        <v>255</v>
      </c>
      <c r="G104" s="1">
        <v>45906</v>
      </c>
      <c r="H104" s="6" t="s">
        <v>290</v>
      </c>
      <c r="I104" t="s">
        <v>293</v>
      </c>
      <c r="J104" t="s">
        <v>301</v>
      </c>
      <c r="K104">
        <f>IF(OR(DataTable[[#This Row],[Start Time]]="",DataTable[[#This Row],[End Time]]=""),"", (DataTable[[#This Row],[End Time]]-DataTable[[#This Row],[Start Time]])*1440)</f>
        <v>75.000000000000057</v>
      </c>
      <c r="L104" t="s">
        <v>304</v>
      </c>
      <c r="M104" t="s">
        <v>312</v>
      </c>
    </row>
    <row r="105" spans="1:13" x14ac:dyDescent="0.35">
      <c r="A105">
        <v>104</v>
      </c>
      <c r="B105" t="s">
        <v>106</v>
      </c>
      <c r="C105" t="s">
        <v>213</v>
      </c>
      <c r="D105" t="s">
        <v>231</v>
      </c>
      <c r="E105" s="1">
        <v>45941</v>
      </c>
      <c r="F105" t="s">
        <v>236</v>
      </c>
      <c r="G105" s="1">
        <v>45941</v>
      </c>
      <c r="H105" s="6" t="s">
        <v>266</v>
      </c>
      <c r="I105" t="s">
        <v>294</v>
      </c>
      <c r="J105" t="s">
        <v>298</v>
      </c>
      <c r="K105">
        <f>IF(OR(DataTable[[#This Row],[Start Time]]="",DataTable[[#This Row],[End Time]]=""),"", (DataTable[[#This Row],[End Time]]-DataTable[[#This Row],[Start Time]])*1440)</f>
        <v>30.000000000000053</v>
      </c>
      <c r="L105" t="s">
        <v>303</v>
      </c>
    </row>
    <row r="106" spans="1:13" x14ac:dyDescent="0.35">
      <c r="A106">
        <v>105</v>
      </c>
      <c r="B106" t="s">
        <v>107</v>
      </c>
      <c r="C106" t="s">
        <v>214</v>
      </c>
      <c r="D106" t="s">
        <v>230</v>
      </c>
      <c r="E106" s="1">
        <v>45976</v>
      </c>
      <c r="F106" t="s">
        <v>249</v>
      </c>
      <c r="G106" s="1">
        <v>45976</v>
      </c>
      <c r="H106" s="6" t="s">
        <v>261</v>
      </c>
      <c r="I106" t="s">
        <v>294</v>
      </c>
      <c r="J106" t="s">
        <v>299</v>
      </c>
      <c r="K106">
        <f>IF(OR(DataTable[[#This Row],[Start Time]]="",DataTable[[#This Row],[End Time]]=""),"", (DataTable[[#This Row],[End Time]]-DataTable[[#This Row],[Start Time]])*1440)</f>
        <v>60.000000000000028</v>
      </c>
      <c r="L106" t="s">
        <v>306</v>
      </c>
      <c r="M106" t="s">
        <v>309</v>
      </c>
    </row>
    <row r="107" spans="1:13" x14ac:dyDescent="0.35">
      <c r="A107">
        <v>106</v>
      </c>
      <c r="B107" t="s">
        <v>108</v>
      </c>
      <c r="C107" t="s">
        <v>215</v>
      </c>
      <c r="D107" t="s">
        <v>234</v>
      </c>
      <c r="E107" s="1">
        <v>45941</v>
      </c>
      <c r="F107" t="s">
        <v>254</v>
      </c>
      <c r="G107" s="1">
        <v>45941</v>
      </c>
      <c r="H107" s="6" t="s">
        <v>249</v>
      </c>
      <c r="I107" t="s">
        <v>296</v>
      </c>
      <c r="J107" t="s">
        <v>298</v>
      </c>
      <c r="K107">
        <f>IF(OR(DataTable[[#This Row],[Start Time]]="",DataTable[[#This Row],[End Time]]=""),"", (DataTable[[#This Row],[End Time]]-DataTable[[#This Row],[Start Time]])*1440)</f>
        <v>90</v>
      </c>
      <c r="L107" t="s">
        <v>307</v>
      </c>
    </row>
    <row r="108" spans="1:13" x14ac:dyDescent="0.35">
      <c r="A108">
        <v>107</v>
      </c>
      <c r="B108" t="s">
        <v>100</v>
      </c>
      <c r="C108" t="s">
        <v>207</v>
      </c>
      <c r="D108" t="s">
        <v>227</v>
      </c>
      <c r="E108" s="1">
        <v>45923</v>
      </c>
      <c r="F108" t="s">
        <v>270</v>
      </c>
      <c r="G108" s="1">
        <v>45923</v>
      </c>
      <c r="H108" s="6" t="s">
        <v>274</v>
      </c>
      <c r="I108" t="s">
        <v>295</v>
      </c>
      <c r="J108" t="s">
        <v>299</v>
      </c>
      <c r="K108">
        <f>IF(OR(DataTable[[#This Row],[Start Time]]="",DataTable[[#This Row],[End Time]]=""),"", (DataTable[[#This Row],[End Time]]-DataTable[[#This Row],[Start Time]])*1440)</f>
        <v>45</v>
      </c>
      <c r="L108" t="s">
        <v>306</v>
      </c>
      <c r="M108" t="s">
        <v>313</v>
      </c>
    </row>
    <row r="109" spans="1:13" x14ac:dyDescent="0.35">
      <c r="A109">
        <v>108</v>
      </c>
      <c r="B109" t="s">
        <v>109</v>
      </c>
      <c r="C109" t="s">
        <v>216</v>
      </c>
      <c r="D109" t="s">
        <v>230</v>
      </c>
      <c r="E109" s="1">
        <v>45888</v>
      </c>
      <c r="F109" t="s">
        <v>243</v>
      </c>
      <c r="G109" s="1">
        <v>45888</v>
      </c>
      <c r="H109" s="6" t="s">
        <v>239</v>
      </c>
      <c r="I109" t="s">
        <v>293</v>
      </c>
      <c r="J109" t="s">
        <v>299</v>
      </c>
      <c r="K109">
        <f>IF(OR(DataTable[[#This Row],[Start Time]]="",DataTable[[#This Row],[End Time]]=""),"", (DataTable[[#This Row],[End Time]]-DataTable[[#This Row],[Start Time]])*1440)</f>
        <v>45</v>
      </c>
      <c r="L109" t="s">
        <v>307</v>
      </c>
      <c r="M109" t="s">
        <v>313</v>
      </c>
    </row>
    <row r="110" spans="1:13" x14ac:dyDescent="0.35">
      <c r="A110">
        <v>109</v>
      </c>
      <c r="B110" t="s">
        <v>110</v>
      </c>
      <c r="C110" t="s">
        <v>217</v>
      </c>
      <c r="D110" t="s">
        <v>232</v>
      </c>
      <c r="E110" s="1">
        <v>45948</v>
      </c>
      <c r="F110" t="s">
        <v>257</v>
      </c>
      <c r="G110" s="1">
        <v>45948</v>
      </c>
      <c r="H110" s="6" t="s">
        <v>284</v>
      </c>
      <c r="I110" t="s">
        <v>293</v>
      </c>
      <c r="J110" t="s">
        <v>301</v>
      </c>
      <c r="K110">
        <f>IF(OR(DataTable[[#This Row],[Start Time]]="",DataTable[[#This Row],[End Time]]=""),"", (DataTable[[#This Row],[End Time]]-DataTable[[#This Row],[Start Time]])*1440)</f>
        <v>20.000000000000089</v>
      </c>
      <c r="L110" t="s">
        <v>306</v>
      </c>
      <c r="M110" t="s">
        <v>312</v>
      </c>
    </row>
    <row r="111" spans="1:13" x14ac:dyDescent="0.35">
      <c r="A111">
        <v>110</v>
      </c>
      <c r="B111" t="s">
        <v>111</v>
      </c>
      <c r="C111" t="s">
        <v>218</v>
      </c>
      <c r="D111" t="s">
        <v>230</v>
      </c>
      <c r="E111" s="1">
        <v>45972</v>
      </c>
      <c r="F111" t="s">
        <v>268</v>
      </c>
      <c r="G111" s="1">
        <v>45972</v>
      </c>
      <c r="H111" s="6" t="s">
        <v>238</v>
      </c>
      <c r="I111" t="s">
        <v>293</v>
      </c>
      <c r="J111" t="s">
        <v>299</v>
      </c>
      <c r="K111">
        <f>IF(OR(DataTable[[#This Row],[Start Time]]="",DataTable[[#This Row],[End Time]]=""),"", (DataTable[[#This Row],[End Time]]-DataTable[[#This Row],[Start Time]])*1440)</f>
        <v>90.000000000000085</v>
      </c>
      <c r="L111" t="s">
        <v>303</v>
      </c>
      <c r="M111" t="s">
        <v>313</v>
      </c>
    </row>
    <row r="112" spans="1:13" x14ac:dyDescent="0.35">
      <c r="A112">
        <v>111</v>
      </c>
      <c r="B112" t="s">
        <v>34</v>
      </c>
      <c r="C112" t="s">
        <v>141</v>
      </c>
      <c r="D112" t="s">
        <v>234</v>
      </c>
      <c r="E112" s="1">
        <v>45902</v>
      </c>
      <c r="F112" t="s">
        <v>260</v>
      </c>
      <c r="G112" s="1">
        <v>45902</v>
      </c>
      <c r="H112" s="6" t="s">
        <v>236</v>
      </c>
      <c r="I112" t="s">
        <v>296</v>
      </c>
      <c r="J112" t="s">
        <v>298</v>
      </c>
      <c r="K112">
        <f>IF(OR(DataTable[[#This Row],[Start Time]]="",DataTable[[#This Row],[End Time]]=""),"", (DataTable[[#This Row],[End Time]]-DataTable[[#This Row],[Start Time]])*1440)</f>
        <v>45</v>
      </c>
      <c r="L112" t="s">
        <v>306</v>
      </c>
    </row>
    <row r="113" spans="1:13" x14ac:dyDescent="0.35">
      <c r="A113">
        <v>112</v>
      </c>
      <c r="B113" t="s">
        <v>112</v>
      </c>
      <c r="C113" t="s">
        <v>219</v>
      </c>
      <c r="D113" t="s">
        <v>232</v>
      </c>
      <c r="E113" s="1">
        <v>45922</v>
      </c>
      <c r="F113" t="s">
        <v>252</v>
      </c>
      <c r="G113" s="1">
        <v>45922</v>
      </c>
      <c r="H113" s="6" t="s">
        <v>246</v>
      </c>
      <c r="I113" t="s">
        <v>292</v>
      </c>
      <c r="J113" t="s">
        <v>298</v>
      </c>
      <c r="K113">
        <f>IF(OR(DataTable[[#This Row],[Start Time]]="",DataTable[[#This Row],[End Time]]=""),"", (DataTable[[#This Row],[End Time]]-DataTable[[#This Row],[Start Time]])*1440)</f>
        <v>74.999999999999972</v>
      </c>
      <c r="L113" t="s">
        <v>307</v>
      </c>
    </row>
    <row r="114" spans="1:13" x14ac:dyDescent="0.35">
      <c r="A114">
        <v>113</v>
      </c>
      <c r="B114" t="s">
        <v>113</v>
      </c>
      <c r="C114" t="s">
        <v>220</v>
      </c>
      <c r="D114" t="s">
        <v>230</v>
      </c>
      <c r="E114" s="1">
        <v>45903</v>
      </c>
      <c r="F114" t="s">
        <v>251</v>
      </c>
      <c r="G114" s="1">
        <v>45903</v>
      </c>
      <c r="H114" s="6" t="s">
        <v>281</v>
      </c>
      <c r="I114" t="s">
        <v>293</v>
      </c>
      <c r="J114" t="s">
        <v>297</v>
      </c>
      <c r="K114">
        <f>IF(OR(DataTable[[#This Row],[Start Time]]="",DataTable[[#This Row],[End Time]]=""),"", (DataTable[[#This Row],[End Time]]-DataTable[[#This Row],[Start Time]])*1440)</f>
        <v>19.999999999999929</v>
      </c>
      <c r="L114" t="s">
        <v>302</v>
      </c>
      <c r="M114" t="s">
        <v>308</v>
      </c>
    </row>
    <row r="115" spans="1:13" x14ac:dyDescent="0.35">
      <c r="A115">
        <v>114</v>
      </c>
      <c r="B115" t="s">
        <v>114</v>
      </c>
      <c r="C115" t="s">
        <v>221</v>
      </c>
      <c r="D115" t="s">
        <v>234</v>
      </c>
      <c r="E115" s="1">
        <v>45886</v>
      </c>
      <c r="F115" t="s">
        <v>255</v>
      </c>
      <c r="G115" s="1">
        <v>45886</v>
      </c>
      <c r="H115" s="6" t="s">
        <v>289</v>
      </c>
      <c r="I115" t="s">
        <v>296</v>
      </c>
      <c r="J115" t="s">
        <v>298</v>
      </c>
      <c r="K115">
        <f>IF(OR(DataTable[[#This Row],[Start Time]]="",DataTable[[#This Row],[End Time]]=""),"", (DataTable[[#This Row],[End Time]]-DataTable[[#This Row],[Start Time]])*1440)</f>
        <v>59.999999999999943</v>
      </c>
      <c r="L115" t="s">
        <v>303</v>
      </c>
    </row>
    <row r="116" spans="1:13" x14ac:dyDescent="0.35">
      <c r="A116">
        <v>115</v>
      </c>
      <c r="B116" t="s">
        <v>115</v>
      </c>
      <c r="C116" t="s">
        <v>222</v>
      </c>
      <c r="D116" t="s">
        <v>231</v>
      </c>
      <c r="E116" s="1">
        <v>45916</v>
      </c>
      <c r="F116" t="s">
        <v>239</v>
      </c>
      <c r="G116" s="1">
        <v>45916</v>
      </c>
      <c r="H116" s="6" t="s">
        <v>265</v>
      </c>
      <c r="I116" t="s">
        <v>293</v>
      </c>
      <c r="J116" t="s">
        <v>297</v>
      </c>
      <c r="K116">
        <f>IF(OR(DataTable[[#This Row],[Start Time]]="",DataTable[[#This Row],[End Time]]=""),"", (DataTable[[#This Row],[End Time]]-DataTable[[#This Row],[Start Time]])*1440)</f>
        <v>90</v>
      </c>
      <c r="L116" t="s">
        <v>302</v>
      </c>
      <c r="M116" t="s">
        <v>308</v>
      </c>
    </row>
    <row r="117" spans="1:13" x14ac:dyDescent="0.35">
      <c r="A117">
        <v>116</v>
      </c>
      <c r="B117" t="s">
        <v>116</v>
      </c>
      <c r="C117" t="s">
        <v>223</v>
      </c>
      <c r="D117" t="s">
        <v>229</v>
      </c>
      <c r="E117" s="1">
        <v>45928</v>
      </c>
      <c r="F117" t="s">
        <v>237</v>
      </c>
      <c r="G117" s="1">
        <v>45928</v>
      </c>
      <c r="H117" s="6" t="s">
        <v>236</v>
      </c>
      <c r="I117" t="s">
        <v>293</v>
      </c>
      <c r="J117" t="s">
        <v>301</v>
      </c>
      <c r="K117">
        <f>IF(OR(DataTable[[#This Row],[Start Time]]="",DataTable[[#This Row],[End Time]]=""),"", (DataTable[[#This Row],[End Time]]-DataTable[[#This Row],[Start Time]])*1440)</f>
        <v>90</v>
      </c>
      <c r="L117" t="s">
        <v>304</v>
      </c>
      <c r="M117" t="s">
        <v>311</v>
      </c>
    </row>
    <row r="118" spans="1:13" x14ac:dyDescent="0.35">
      <c r="A118">
        <v>117</v>
      </c>
      <c r="B118" t="s">
        <v>117</v>
      </c>
      <c r="C118" t="s">
        <v>224</v>
      </c>
      <c r="D118" t="s">
        <v>231</v>
      </c>
      <c r="E118" s="1">
        <v>45984</v>
      </c>
      <c r="F118" t="s">
        <v>263</v>
      </c>
      <c r="G118" s="1">
        <v>45984</v>
      </c>
      <c r="H118" s="6" t="s">
        <v>243</v>
      </c>
      <c r="I118" t="s">
        <v>293</v>
      </c>
      <c r="J118" t="s">
        <v>301</v>
      </c>
      <c r="K118">
        <f>IF(OR(DataTable[[#This Row],[Start Time]]="",DataTable[[#This Row],[End Time]]=""),"", (DataTable[[#This Row],[End Time]]-DataTable[[#This Row],[Start Time]])*1440)</f>
        <v>44.999999999999922</v>
      </c>
      <c r="L118" t="s">
        <v>302</v>
      </c>
      <c r="M118" t="s">
        <v>311</v>
      </c>
    </row>
    <row r="119" spans="1:13" x14ac:dyDescent="0.35">
      <c r="A119">
        <v>118</v>
      </c>
      <c r="B119" t="s">
        <v>118</v>
      </c>
      <c r="C119" t="s">
        <v>225</v>
      </c>
      <c r="D119" t="s">
        <v>233</v>
      </c>
      <c r="E119" s="1">
        <v>45901</v>
      </c>
      <c r="F119" t="s">
        <v>250</v>
      </c>
      <c r="G119" s="1">
        <v>45901</v>
      </c>
      <c r="H119" s="6" t="s">
        <v>289</v>
      </c>
      <c r="I119" t="s">
        <v>291</v>
      </c>
      <c r="J119" t="s">
        <v>298</v>
      </c>
      <c r="K119">
        <f>IF(OR(DataTable[[#This Row],[Start Time]]="",DataTable[[#This Row],[End Time]]=""),"", (DataTable[[#This Row],[End Time]]-DataTable[[#This Row],[Start Time]])*1440)</f>
        <v>90</v>
      </c>
      <c r="L119" t="s">
        <v>303</v>
      </c>
    </row>
    <row r="120" spans="1:13" x14ac:dyDescent="0.35">
      <c r="A120">
        <v>119</v>
      </c>
      <c r="B120" t="s">
        <v>119</v>
      </c>
      <c r="C120" t="s">
        <v>226</v>
      </c>
      <c r="D120" t="s">
        <v>232</v>
      </c>
      <c r="E120" s="1">
        <v>45937</v>
      </c>
      <c r="F120" t="s">
        <v>260</v>
      </c>
      <c r="G120" s="1">
        <v>45937</v>
      </c>
      <c r="H120" s="6" t="s">
        <v>276</v>
      </c>
      <c r="I120" t="s">
        <v>295</v>
      </c>
      <c r="J120" t="s">
        <v>300</v>
      </c>
      <c r="K120">
        <f>IF(OR(DataTable[[#This Row],[Start Time]]="",DataTable[[#This Row],[End Time]]=""),"", (DataTable[[#This Row],[End Time]]-DataTable[[#This Row],[Start Time]])*1440)</f>
        <v>19.999999999999929</v>
      </c>
      <c r="L120" t="s">
        <v>303</v>
      </c>
      <c r="M120" t="s">
        <v>310</v>
      </c>
    </row>
    <row r="121" spans="1:13" x14ac:dyDescent="0.35">
      <c r="A121">
        <v>120</v>
      </c>
      <c r="B121" t="s">
        <v>27</v>
      </c>
      <c r="C121" t="s">
        <v>134</v>
      </c>
      <c r="D121" t="s">
        <v>234</v>
      </c>
      <c r="E121" s="1">
        <v>45957</v>
      </c>
      <c r="F121" t="s">
        <v>248</v>
      </c>
      <c r="G121" s="1">
        <v>45957</v>
      </c>
      <c r="H121" s="6" t="s">
        <v>270</v>
      </c>
      <c r="I121" t="s">
        <v>296</v>
      </c>
      <c r="J121" t="s">
        <v>298</v>
      </c>
      <c r="K121">
        <f>IF(OR(DataTable[[#This Row],[Start Time]]="",DataTable[[#This Row],[End Time]]=""),"", (DataTable[[#This Row],[End Time]]-DataTable[[#This Row],[Start Time]])*1440)</f>
        <v>60.000000000000107</v>
      </c>
      <c r="L121" t="s">
        <v>307</v>
      </c>
    </row>
    <row r="122" spans="1:13" x14ac:dyDescent="0.35">
      <c r="A122">
        <v>121</v>
      </c>
      <c r="B122" t="s">
        <v>314</v>
      </c>
      <c r="C122" s="2" t="s">
        <v>315</v>
      </c>
      <c r="D122" t="s">
        <v>234</v>
      </c>
      <c r="E122" s="1">
        <v>45957</v>
      </c>
      <c r="F122" s="6">
        <v>0.63541666666666663</v>
      </c>
      <c r="G122" s="1">
        <v>45957</v>
      </c>
      <c r="H122" s="6">
        <v>0.67708333333333337</v>
      </c>
      <c r="I122" t="s">
        <v>296</v>
      </c>
      <c r="J122" t="s">
        <v>297</v>
      </c>
      <c r="K122">
        <f>IF(OR(DataTable[[#This Row],[Start Time]]="",DataTable[[#This Row],[End Time]]=""),"", (DataTable[[#This Row],[End Time]]-DataTable[[#This Row],[Start Time]])*1440)</f>
        <v>60.000000000000107</v>
      </c>
      <c r="L122" t="s">
        <v>307</v>
      </c>
      <c r="M122" t="s">
        <v>308</v>
      </c>
    </row>
    <row r="123" spans="1:13" x14ac:dyDescent="0.35">
      <c r="A123">
        <v>122</v>
      </c>
      <c r="B123" t="s">
        <v>316</v>
      </c>
      <c r="C123" s="2" t="s">
        <v>327</v>
      </c>
      <c r="D123" t="s">
        <v>231</v>
      </c>
      <c r="E123" s="1">
        <v>45957</v>
      </c>
      <c r="F123" s="6">
        <v>0.63541666666666663</v>
      </c>
      <c r="G123" s="1">
        <v>45957</v>
      </c>
      <c r="H123" s="6">
        <v>0.67708333333333337</v>
      </c>
      <c r="I123" t="s">
        <v>296</v>
      </c>
      <c r="J123" t="s">
        <v>297</v>
      </c>
      <c r="K123">
        <f>IF(OR(DataTable[[#This Row],[Start Time]]="",DataTable[[#This Row],[End Time]]=""),"", (DataTable[[#This Row],[End Time]]-DataTable[[#This Row],[Start Time]])*1440)</f>
        <v>60.000000000000107</v>
      </c>
      <c r="L123" t="s">
        <v>306</v>
      </c>
      <c r="M123" t="s">
        <v>308</v>
      </c>
    </row>
    <row r="124" spans="1:13" x14ac:dyDescent="0.35">
      <c r="A124">
        <v>123</v>
      </c>
      <c r="B124" t="s">
        <v>328</v>
      </c>
      <c r="C124" s="2" t="s">
        <v>327</v>
      </c>
      <c r="D124" t="s">
        <v>231</v>
      </c>
      <c r="E124" s="1">
        <v>45957</v>
      </c>
      <c r="F124" s="6">
        <v>0.63541666666666663</v>
      </c>
      <c r="G124" s="1">
        <v>45957</v>
      </c>
      <c r="H124" s="6">
        <v>0.67708333333333337</v>
      </c>
      <c r="I124" t="s">
        <v>296</v>
      </c>
      <c r="J124" t="s">
        <v>297</v>
      </c>
      <c r="K124">
        <f>IF(OR(DataTable[[#This Row],[Start Time]]="",DataTable[[#This Row],[End Time]]=""),"", (DataTable[[#This Row],[End Time]]-DataTable[[#This Row],[Start Time]])*1440)</f>
        <v>60.000000000000107</v>
      </c>
      <c r="L124" t="s">
        <v>306</v>
      </c>
      <c r="M124" t="s">
        <v>308</v>
      </c>
    </row>
    <row r="125" spans="1:13" x14ac:dyDescent="0.35">
      <c r="A125">
        <v>124</v>
      </c>
      <c r="B125" t="s">
        <v>118</v>
      </c>
      <c r="C125" t="s">
        <v>225</v>
      </c>
      <c r="D125" t="s">
        <v>233</v>
      </c>
      <c r="E125" s="1">
        <v>45901</v>
      </c>
      <c r="F125" t="s">
        <v>250</v>
      </c>
      <c r="G125" s="1">
        <v>45901</v>
      </c>
      <c r="H125" s="6" t="s">
        <v>289</v>
      </c>
      <c r="I125" t="s">
        <v>291</v>
      </c>
      <c r="J125" t="s">
        <v>298</v>
      </c>
      <c r="K125">
        <f>IF(OR(DataTable[[#This Row],[Start Time]]="",DataTable[[#This Row],[End Time]]=""),"", (DataTable[[#This Row],[End Time]]-DataTable[[#This Row],[Start Time]])*1440)</f>
        <v>90</v>
      </c>
      <c r="L125" t="s">
        <v>303</v>
      </c>
    </row>
    <row r="126" spans="1:13" x14ac:dyDescent="0.35">
      <c r="A126">
        <v>125</v>
      </c>
      <c r="B126" t="s">
        <v>119</v>
      </c>
      <c r="C126" t="s">
        <v>226</v>
      </c>
      <c r="D126" t="s">
        <v>232</v>
      </c>
      <c r="E126" s="1">
        <v>45937</v>
      </c>
      <c r="F126" t="s">
        <v>260</v>
      </c>
      <c r="G126" s="1">
        <v>45937</v>
      </c>
      <c r="H126" s="6" t="s">
        <v>276</v>
      </c>
      <c r="I126" t="s">
        <v>295</v>
      </c>
      <c r="J126" t="s">
        <v>300</v>
      </c>
      <c r="K126">
        <f>IF(OR(DataTable[[#This Row],[Start Time]]="",DataTable[[#This Row],[End Time]]=""),"", (DataTable[[#This Row],[End Time]]-DataTable[[#This Row],[Start Time]])*1440)</f>
        <v>19.999999999999929</v>
      </c>
      <c r="L126" t="s">
        <v>303</v>
      </c>
      <c r="M126" t="s">
        <v>310</v>
      </c>
    </row>
    <row r="127" spans="1:13" x14ac:dyDescent="0.35">
      <c r="A127">
        <v>126</v>
      </c>
      <c r="B127" t="s">
        <v>27</v>
      </c>
      <c r="C127" t="s">
        <v>134</v>
      </c>
      <c r="D127" t="s">
        <v>234</v>
      </c>
      <c r="E127" s="1">
        <v>45957</v>
      </c>
      <c r="F127" t="s">
        <v>248</v>
      </c>
      <c r="G127" s="1">
        <v>45957</v>
      </c>
      <c r="H127" s="6" t="s">
        <v>270</v>
      </c>
      <c r="I127" t="s">
        <v>296</v>
      </c>
      <c r="J127" t="s">
        <v>298</v>
      </c>
      <c r="K127">
        <f>IF(OR(DataTable[[#This Row],[Start Time]]="",DataTable[[#This Row],[End Time]]=""),"", (DataTable[[#This Row],[End Time]]-DataTable[[#This Row],[Start Time]])*1440)</f>
        <v>60.000000000000107</v>
      </c>
      <c r="L127" t="s">
        <v>307</v>
      </c>
    </row>
    <row r="128" spans="1:13" x14ac:dyDescent="0.35">
      <c r="A128">
        <v>127</v>
      </c>
      <c r="B128" t="s">
        <v>314</v>
      </c>
      <c r="C128" s="2" t="s">
        <v>315</v>
      </c>
      <c r="D128" t="s">
        <v>234</v>
      </c>
      <c r="E128" s="1">
        <v>45957</v>
      </c>
      <c r="F128" s="6">
        <v>0.63541666666666663</v>
      </c>
      <c r="G128" s="1">
        <v>45957</v>
      </c>
      <c r="H128" s="6">
        <v>0.67708333333333337</v>
      </c>
      <c r="I128" t="s">
        <v>296</v>
      </c>
      <c r="J128" t="s">
        <v>297</v>
      </c>
      <c r="K128">
        <f>IF(OR(DataTable[[#This Row],[Start Time]]="",DataTable[[#This Row],[End Time]]=""),"", (DataTable[[#This Row],[End Time]]-DataTable[[#This Row],[Start Time]])*1440)</f>
        <v>60.000000000000107</v>
      </c>
      <c r="L128" t="s">
        <v>307</v>
      </c>
      <c r="M128" t="s">
        <v>308</v>
      </c>
    </row>
    <row r="129" spans="1:13" x14ac:dyDescent="0.35">
      <c r="A129">
        <v>128</v>
      </c>
      <c r="B129" t="s">
        <v>316</v>
      </c>
      <c r="C129" s="2" t="s">
        <v>327</v>
      </c>
      <c r="D129" t="s">
        <v>231</v>
      </c>
      <c r="E129" s="1">
        <v>45957</v>
      </c>
      <c r="F129" s="6">
        <v>0.63541666666666663</v>
      </c>
      <c r="G129" s="1">
        <v>45957</v>
      </c>
      <c r="H129" s="6">
        <v>0.67708333333333337</v>
      </c>
      <c r="I129" t="s">
        <v>296</v>
      </c>
      <c r="J129" t="s">
        <v>297</v>
      </c>
      <c r="K129">
        <f>IF(OR(DataTable[[#This Row],[Start Time]]="",DataTable[[#This Row],[End Time]]=""),"", (DataTable[[#This Row],[End Time]]-DataTable[[#This Row],[Start Time]])*1440)</f>
        <v>60.000000000000107</v>
      </c>
      <c r="L129" t="s">
        <v>306</v>
      </c>
      <c r="M129" t="s">
        <v>308</v>
      </c>
    </row>
    <row r="130" spans="1:13" x14ac:dyDescent="0.35">
      <c r="A130">
        <v>129</v>
      </c>
      <c r="B130" t="s">
        <v>328</v>
      </c>
      <c r="C130" s="2" t="s">
        <v>327</v>
      </c>
      <c r="D130" t="s">
        <v>231</v>
      </c>
      <c r="E130" s="1">
        <v>45957</v>
      </c>
      <c r="F130" s="6">
        <v>0.63541666666666663</v>
      </c>
      <c r="G130" s="1">
        <v>45957</v>
      </c>
      <c r="H130" s="6">
        <v>0.67708333333333337</v>
      </c>
      <c r="I130" t="s">
        <v>296</v>
      </c>
      <c r="J130" t="s">
        <v>297</v>
      </c>
      <c r="K130">
        <f>IF(OR(DataTable[[#This Row],[Start Time]]="",DataTable[[#This Row],[End Time]]=""),"", (DataTable[[#This Row],[End Time]]-DataTable[[#This Row],[Start Time]])*1440)</f>
        <v>60.000000000000107</v>
      </c>
      <c r="L130" t="s">
        <v>306</v>
      </c>
      <c r="M130" t="s">
        <v>308</v>
      </c>
    </row>
  </sheetData>
  <hyperlinks>
    <hyperlink ref="C123" r:id="rId1" xr:uid="{76CF0C26-0F6E-43FD-861F-B0A9B202C7B6}"/>
    <hyperlink ref="C124" r:id="rId2" xr:uid="{4A331343-40C6-4070-9E28-678F7947A68C}"/>
    <hyperlink ref="C129" r:id="rId3" xr:uid="{36BEC10D-BE58-4ACA-8CD5-21A859964B2F}"/>
    <hyperlink ref="C130" r:id="rId4" xr:uid="{C96BA30F-039D-4F06-879D-4435CFD8B274}"/>
  </hyperlinks>
  <pageMargins left="0.7" right="0.7" top="0.75" bottom="0.75" header="0.3" footer="0.3"/>
  <tableParts count="1">
    <tablePart r:id="rId5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3E1D2-0C88-4623-9D5A-E5B45B8F7293}">
  <dimension ref="A1:H7"/>
  <sheetViews>
    <sheetView workbookViewId="0">
      <selection activeCell="G1" sqref="G1:G1048576"/>
    </sheetView>
  </sheetViews>
  <sheetFormatPr defaultRowHeight="14.5" x14ac:dyDescent="0.35"/>
  <cols>
    <col min="1" max="1" width="15.08984375" customWidth="1"/>
    <col min="2" max="2" width="10.36328125" bestFit="1" customWidth="1"/>
    <col min="3" max="3" width="9.81640625" bestFit="1" customWidth="1"/>
    <col min="4" max="4" width="8.7265625" bestFit="1" customWidth="1"/>
    <col min="5" max="5" width="9.26953125" bestFit="1" customWidth="1"/>
    <col min="6" max="6" width="7.90625" bestFit="1" customWidth="1"/>
    <col min="7" max="7" width="10.453125" bestFit="1" customWidth="1"/>
    <col min="8" max="8" width="12.81640625" bestFit="1" customWidth="1"/>
  </cols>
  <sheetData>
    <row r="1" spans="1:8" x14ac:dyDescent="0.35">
      <c r="A1" s="4" t="s">
        <v>317</v>
      </c>
      <c r="B1" s="4" t="s">
        <v>298</v>
      </c>
      <c r="C1" s="4" t="s">
        <v>299</v>
      </c>
      <c r="D1" s="4" t="s">
        <v>300</v>
      </c>
      <c r="E1" s="4" t="s">
        <v>301</v>
      </c>
      <c r="F1" s="4" t="s">
        <v>297</v>
      </c>
      <c r="G1" s="4" t="s">
        <v>318</v>
      </c>
      <c r="H1" s="4" t="s">
        <v>319</v>
      </c>
    </row>
    <row r="2" spans="1:8" x14ac:dyDescent="0.35">
      <c r="A2" t="str" cm="1">
        <f t="array" ref="A2:A7">_xlfn._xlws.SORT(_xlfn.UNIQUE(DataTable[Assigned To]))</f>
        <v>Daijahnah White</v>
      </c>
      <c r="B2">
        <f>COUNTIFS(DataTable[Assigned To], $A2, DataTable[Status], B$1)</f>
        <v>12</v>
      </c>
      <c r="C2">
        <f>COUNTIFS(DataTable[Assigned To],$A2,DataTable[Status],C$1)</f>
        <v>5</v>
      </c>
      <c r="D2" s="5">
        <f>COUNTIFS(DataTable[Assigned To],$A2,DataTable[Status],D$1)</f>
        <v>2</v>
      </c>
      <c r="E2" s="5">
        <f>COUNTIFS(DataTable[Assigned To],$A2,DataTable[Status],E$1)</f>
        <v>1</v>
      </c>
      <c r="F2" s="5">
        <f>COUNTIFS(DataTable[Assigned To],$A2,DataTable[Status],F$1)</f>
        <v>7</v>
      </c>
      <c r="G2">
        <f>SUM(B2:F2)</f>
        <v>27</v>
      </c>
      <c r="H2">
        <f>SUMIFS(DataTable[ResponseTimeMin],DataTable[Assigned To],$A2)</f>
        <v>1555.0000000000002</v>
      </c>
    </row>
    <row r="3" spans="1:8" x14ac:dyDescent="0.35">
      <c r="A3" t="str">
        <v>K. Lee</v>
      </c>
      <c r="B3">
        <f>COUNTIFS(DataTable[Assigned To], $A3, DataTable[Status], B$1)</f>
        <v>5</v>
      </c>
      <c r="C3">
        <f>COUNTIFS(DataTable[Assigned To],$A3,DataTable[Status],C$1)</f>
        <v>5</v>
      </c>
      <c r="D3" s="5">
        <f>COUNTIFS(DataTable[Assigned To],$A3,DataTable[Status],D$1)</f>
        <v>2</v>
      </c>
      <c r="E3" s="5">
        <f>COUNTIFS(DataTable[Assigned To],$A3,DataTable[Status],E$1)</f>
        <v>7</v>
      </c>
      <c r="F3" s="5">
        <f>COUNTIFS(DataTable[Assigned To],$A3,DataTable[Status],F$1)</f>
        <v>3</v>
      </c>
      <c r="G3">
        <f t="shared" ref="G3:G7" si="0">SUM(B3:F3)</f>
        <v>22</v>
      </c>
      <c r="H3">
        <f>SUMIFS(DataTable[ResponseTimeMin],DataTable[Assigned To],$A3)</f>
        <v>1255.0000000000002</v>
      </c>
    </row>
    <row r="4" spans="1:8" x14ac:dyDescent="0.35">
      <c r="A4" t="str">
        <v>L. Carter</v>
      </c>
      <c r="B4">
        <f>COUNTIFS(DataTable[Assigned To], $A4, DataTable[Status], B$1)</f>
        <v>7</v>
      </c>
      <c r="C4">
        <f>COUNTIFS(DataTable[Assigned To],$A4,DataTable[Status],C$1)</f>
        <v>8</v>
      </c>
      <c r="D4" s="5">
        <f>COUNTIFS(DataTable[Assigned To],$A4,DataTable[Status],D$1)</f>
        <v>2</v>
      </c>
      <c r="E4" s="5">
        <f>COUNTIFS(DataTable[Assigned To],$A4,DataTable[Status],E$1)</f>
        <v>0</v>
      </c>
      <c r="F4" s="5">
        <f>COUNTIFS(DataTable[Assigned To],$A4,DataTable[Status],F$1)</f>
        <v>0</v>
      </c>
      <c r="G4">
        <f t="shared" si="0"/>
        <v>17</v>
      </c>
      <c r="H4">
        <f>SUMIFS(DataTable[ResponseTimeMin],DataTable[Assigned To],$A4)</f>
        <v>849.99999999999977</v>
      </c>
    </row>
    <row r="5" spans="1:8" x14ac:dyDescent="0.35">
      <c r="A5" t="str">
        <v>M. Johnson</v>
      </c>
      <c r="B5">
        <f>COUNTIFS(DataTable[Assigned To], $A5, DataTable[Status], B$1)</f>
        <v>10</v>
      </c>
      <c r="C5">
        <f>COUNTIFS(DataTable[Assigned To],$A5,DataTable[Status],C$1)</f>
        <v>2</v>
      </c>
      <c r="D5" s="5">
        <f>COUNTIFS(DataTable[Assigned To],$A5,DataTable[Status],D$1)</f>
        <v>3</v>
      </c>
      <c r="E5" s="5">
        <f>COUNTIFS(DataTable[Assigned To],$A5,DataTable[Status],E$1)</f>
        <v>1</v>
      </c>
      <c r="F5" s="5">
        <f>COUNTIFS(DataTable[Assigned To],$A5,DataTable[Status],F$1)</f>
        <v>3</v>
      </c>
      <c r="G5">
        <f t="shared" si="0"/>
        <v>19</v>
      </c>
      <c r="H5">
        <f>SUMIFS(DataTable[ResponseTimeMin],DataTable[Assigned To],$A5)</f>
        <v>1100</v>
      </c>
    </row>
    <row r="6" spans="1:8" x14ac:dyDescent="0.35">
      <c r="A6" t="str">
        <v>S. Brown</v>
      </c>
      <c r="B6">
        <f>COUNTIFS(DataTable[Assigned To], $A6, DataTable[Status], B$1)</f>
        <v>15</v>
      </c>
      <c r="C6">
        <f>COUNTIFS(DataTable[Assigned To],$A6,DataTable[Status],C$1)</f>
        <v>2</v>
      </c>
      <c r="D6" s="5">
        <f>COUNTIFS(DataTable[Assigned To],$A6,DataTable[Status],D$1)</f>
        <v>0</v>
      </c>
      <c r="E6" s="5">
        <f>COUNTIFS(DataTable[Assigned To],$A6,DataTable[Status],E$1)</f>
        <v>0</v>
      </c>
      <c r="F6" s="5">
        <f>COUNTIFS(DataTable[Assigned To],$A6,DataTable[Status],F$1)</f>
        <v>1</v>
      </c>
      <c r="G6">
        <f t="shared" si="0"/>
        <v>18</v>
      </c>
      <c r="H6">
        <f>SUMIFS(DataTable[ResponseTimeMin],DataTable[Assigned To],$A6)</f>
        <v>1020</v>
      </c>
    </row>
    <row r="7" spans="1:8" x14ac:dyDescent="0.35">
      <c r="A7" t="str">
        <v>T. Perez</v>
      </c>
      <c r="B7">
        <f>COUNTIFS(DataTable[Assigned To], $A7, DataTable[Status], B$1)</f>
        <v>14</v>
      </c>
      <c r="C7">
        <f>COUNTIFS(DataTable[Assigned To],$A7,DataTable[Status],C$1)</f>
        <v>6</v>
      </c>
      <c r="D7" s="5">
        <f>COUNTIFS(DataTable[Assigned To],$A7,DataTable[Status],D$1)</f>
        <v>3</v>
      </c>
      <c r="E7" s="5">
        <f>COUNTIFS(DataTable[Assigned To],$A7,DataTable[Status],E$1)</f>
        <v>0</v>
      </c>
      <c r="F7" s="5">
        <f>COUNTIFS(DataTable[Assigned To],$A7,DataTable[Status],F$1)</f>
        <v>3</v>
      </c>
      <c r="G7">
        <f t="shared" si="0"/>
        <v>26</v>
      </c>
      <c r="H7">
        <f>SUMIFS(DataTable[ResponseTimeMin],DataTable[Assigned To],$A7)</f>
        <v>1495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7F2C59-2C3A-47E6-9424-4D6D466A3F00}">
  <dimension ref="A1:D9"/>
  <sheetViews>
    <sheetView tabSelected="1" workbookViewId="0">
      <selection activeCell="G3" sqref="G3"/>
    </sheetView>
  </sheetViews>
  <sheetFormatPr defaultRowHeight="14.5" x14ac:dyDescent="0.35"/>
  <cols>
    <col min="1" max="1" width="23.26953125" bestFit="1" customWidth="1"/>
    <col min="2" max="2" width="3.81640625" bestFit="1" customWidth="1"/>
  </cols>
  <sheetData>
    <row r="1" spans="1:4" x14ac:dyDescent="0.35">
      <c r="A1" s="7" t="s">
        <v>320</v>
      </c>
      <c r="B1" s="7"/>
      <c r="C1" s="7"/>
      <c r="D1" s="7"/>
    </row>
    <row r="2" spans="1:4" x14ac:dyDescent="0.35">
      <c r="A2" s="7"/>
      <c r="B2" s="7"/>
      <c r="C2" s="7"/>
      <c r="D2" s="7"/>
    </row>
    <row r="4" spans="1:4" x14ac:dyDescent="0.35">
      <c r="A4" t="s">
        <v>321</v>
      </c>
      <c r="B4">
        <f>SUM(Summary!G2:G100)</f>
        <v>129</v>
      </c>
    </row>
    <row r="5" spans="1:4" x14ac:dyDescent="0.35">
      <c r="A5" t="s">
        <v>322</v>
      </c>
      <c r="B5">
        <f>SUM(Summary!B2:B100)</f>
        <v>63</v>
      </c>
    </row>
    <row r="6" spans="1:4" x14ac:dyDescent="0.35">
      <c r="A6" t="s">
        <v>324</v>
      </c>
      <c r="B6">
        <f>SUM(Summary!B2:C100)</f>
        <v>91</v>
      </c>
    </row>
    <row r="7" spans="1:4" x14ac:dyDescent="0.35">
      <c r="A7" t="s">
        <v>325</v>
      </c>
      <c r="B7">
        <f>SUM(Summary!C2:D100)</f>
        <v>40</v>
      </c>
    </row>
    <row r="8" spans="1:4" x14ac:dyDescent="0.35">
      <c r="A8" t="s">
        <v>326</v>
      </c>
      <c r="B8">
        <f>SUM(Summary!D2:E100)</f>
        <v>21</v>
      </c>
    </row>
    <row r="9" spans="1:4" x14ac:dyDescent="0.35">
      <c r="A9" t="s">
        <v>323</v>
      </c>
      <c r="B9">
        <f>SUM(Summary!F2:F100)</f>
        <v>17</v>
      </c>
    </row>
  </sheetData>
  <mergeCells count="1">
    <mergeCell ref="A1:D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</vt:lpstr>
      <vt:lpstr>Summary</vt:lpstr>
      <vt:lpstr>Dashboard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Boateng, Charles</cp:lastModifiedBy>
  <dcterms:created xsi:type="dcterms:W3CDTF">2025-10-04T04:51:49Z</dcterms:created>
  <dcterms:modified xsi:type="dcterms:W3CDTF">2025-11-06T13:31:31Z</dcterms:modified>
</cp:coreProperties>
</file>